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926"/>
  </bookViews>
  <sheets>
    <sheet name="ANEXO_IV-H_JE_por_UO" sheetId="1" r:id="rId1"/>
    <sheet name="VALOR_NORMA_JE_por_UO" sheetId="2" r:id="rId2"/>
    <sheet name="JE" sheetId="4" r:id="rId3"/>
    <sheet name="TSE" sheetId="5" r:id="rId4"/>
    <sheet name="TRE-AC" sheetId="6" r:id="rId5"/>
    <sheet name="TRE-AL" sheetId="7" r:id="rId6"/>
    <sheet name="TRE-AM" sheetId="8" r:id="rId7"/>
    <sheet name="TRE-BA" sheetId="9" r:id="rId8"/>
    <sheet name="TRE-CE" sheetId="10" r:id="rId9"/>
    <sheet name="TRE-DF" sheetId="11" r:id="rId10"/>
    <sheet name="TRE-ES" sheetId="12" r:id="rId11"/>
    <sheet name="TRE-GO" sheetId="13" r:id="rId12"/>
    <sheet name="TRE-MA" sheetId="14" r:id="rId13"/>
    <sheet name="TRE-MT" sheetId="15" r:id="rId14"/>
    <sheet name="TRE-MS" sheetId="16" r:id="rId15"/>
    <sheet name="TRE-MG" sheetId="17" r:id="rId16"/>
    <sheet name="TRE-PA" sheetId="18" r:id="rId17"/>
    <sheet name="TRE-PB" sheetId="19" r:id="rId18"/>
    <sheet name="TRE-PR" sheetId="20" r:id="rId19"/>
    <sheet name="TRE-PE" sheetId="21" r:id="rId20"/>
    <sheet name="TRE-PI" sheetId="22" r:id="rId21"/>
    <sheet name="TRE-RJ" sheetId="23" r:id="rId22"/>
    <sheet name="TRE-RN" sheetId="24" r:id="rId23"/>
    <sheet name="TRE-RS" sheetId="25" r:id="rId24"/>
    <sheet name="TRE-RO" sheetId="26" r:id="rId25"/>
    <sheet name="TRE-SC" sheetId="27" r:id="rId26"/>
    <sheet name="TRE-SP" sheetId="28" r:id="rId27"/>
    <sheet name="TRE-SE" sheetId="29" r:id="rId28"/>
    <sheet name="TRE-TO" sheetId="30" r:id="rId29"/>
    <sheet name="TRE-RR" sheetId="31" r:id="rId30"/>
    <sheet name="TRE-AP" sheetId="32" r:id="rId31"/>
  </sheets>
  <calcPr calcId="125725"/>
</workbook>
</file>

<file path=xl/calcChain.xml><?xml version="1.0" encoding="utf-8"?>
<calcChain xmlns="http://schemas.openxmlformats.org/spreadsheetml/2006/main">
  <c r="D20" i="4"/>
  <c r="D20" i="32" l="1"/>
  <c r="J12"/>
  <c r="I12"/>
  <c r="H12"/>
  <c r="G12"/>
  <c r="F12"/>
  <c r="E12"/>
  <c r="D12"/>
  <c r="J11"/>
  <c r="D20" i="31"/>
  <c r="G38" i="2" s="1"/>
  <c r="I12" i="31"/>
  <c r="H12"/>
  <c r="G12"/>
  <c r="F12"/>
  <c r="E12"/>
  <c r="D12"/>
  <c r="J11"/>
  <c r="J12" s="1"/>
  <c r="D20" i="30"/>
  <c r="I12"/>
  <c r="H12"/>
  <c r="G12"/>
  <c r="F12"/>
  <c r="E12"/>
  <c r="D12"/>
  <c r="J11"/>
  <c r="J12" s="1"/>
  <c r="D20" i="29"/>
  <c r="J12"/>
  <c r="I12"/>
  <c r="H12"/>
  <c r="G12"/>
  <c r="F12"/>
  <c r="E12"/>
  <c r="D12"/>
  <c r="J11"/>
  <c r="D20" i="28"/>
  <c r="I12"/>
  <c r="H12"/>
  <c r="G12"/>
  <c r="F12"/>
  <c r="E12"/>
  <c r="D12"/>
  <c r="J11"/>
  <c r="J12" s="1"/>
  <c r="D20" i="27"/>
  <c r="I12"/>
  <c r="H12"/>
  <c r="G12"/>
  <c r="F12"/>
  <c r="E12"/>
  <c r="D12"/>
  <c r="J11"/>
  <c r="J12" s="1"/>
  <c r="D20" i="26"/>
  <c r="I12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J12"/>
  <c r="I12"/>
  <c r="H12"/>
  <c r="G12"/>
  <c r="F12"/>
  <c r="E12"/>
  <c r="D12"/>
  <c r="J11"/>
  <c r="D20" i="23"/>
  <c r="G30" i="2" s="1"/>
  <c r="I12" i="23"/>
  <c r="H12"/>
  <c r="G12"/>
  <c r="F12"/>
  <c r="E12"/>
  <c r="D12"/>
  <c r="J11"/>
  <c r="J12" s="1"/>
  <c r="D20" i="22"/>
  <c r="I12"/>
  <c r="H12"/>
  <c r="G12"/>
  <c r="F12"/>
  <c r="E12"/>
  <c r="D12"/>
  <c r="J11"/>
  <c r="J12" s="1"/>
  <c r="D20" i="21"/>
  <c r="J12"/>
  <c r="I12"/>
  <c r="H12"/>
  <c r="G12"/>
  <c r="F12"/>
  <c r="E12"/>
  <c r="D12"/>
  <c r="J11"/>
  <c r="D20" i="20"/>
  <c r="I12"/>
  <c r="H12"/>
  <c r="G12"/>
  <c r="F12"/>
  <c r="E12"/>
  <c r="D12"/>
  <c r="J11"/>
  <c r="J12" s="1"/>
  <c r="D20" i="19"/>
  <c r="I12"/>
  <c r="H12"/>
  <c r="G12"/>
  <c r="F12"/>
  <c r="E12"/>
  <c r="D12"/>
  <c r="J11"/>
  <c r="J12" s="1"/>
  <c r="D20" i="18"/>
  <c r="I12"/>
  <c r="H12"/>
  <c r="G12"/>
  <c r="F12"/>
  <c r="E12"/>
  <c r="D12"/>
  <c r="J11"/>
  <c r="J12" s="1"/>
  <c r="D20" i="17"/>
  <c r="I12"/>
  <c r="H12"/>
  <c r="G12"/>
  <c r="F12"/>
  <c r="E12"/>
  <c r="D12"/>
  <c r="J11"/>
  <c r="J12" s="1"/>
  <c r="D20" i="16"/>
  <c r="J12"/>
  <c r="I12"/>
  <c r="H12"/>
  <c r="G12"/>
  <c r="F12"/>
  <c r="E12"/>
  <c r="D12"/>
  <c r="J11"/>
  <c r="D20" i="15"/>
  <c r="G22" i="2" s="1"/>
  <c r="I12" i="15"/>
  <c r="H12"/>
  <c r="G12"/>
  <c r="F12"/>
  <c r="E12"/>
  <c r="D12"/>
  <c r="J11"/>
  <c r="J12" s="1"/>
  <c r="D20" i="14"/>
  <c r="I12"/>
  <c r="H12"/>
  <c r="G12"/>
  <c r="F12"/>
  <c r="E12"/>
  <c r="D12"/>
  <c r="J11"/>
  <c r="J12" s="1"/>
  <c r="D20" i="13"/>
  <c r="J12"/>
  <c r="I12"/>
  <c r="H12"/>
  <c r="G12"/>
  <c r="F12"/>
  <c r="E12"/>
  <c r="D12"/>
  <c r="J11"/>
  <c r="D20" i="12"/>
  <c r="I12"/>
  <c r="H12"/>
  <c r="G12"/>
  <c r="F12"/>
  <c r="E12"/>
  <c r="D12"/>
  <c r="J11"/>
  <c r="J12" s="1"/>
  <c r="D20" i="11"/>
  <c r="I12"/>
  <c r="H12"/>
  <c r="G12"/>
  <c r="F12"/>
  <c r="E12"/>
  <c r="D12"/>
  <c r="J11"/>
  <c r="J12" s="1"/>
  <c r="D20" i="10"/>
  <c r="I12"/>
  <c r="H12"/>
  <c r="G12"/>
  <c r="F12"/>
  <c r="E12"/>
  <c r="D12"/>
  <c r="J11"/>
  <c r="J12" s="1"/>
  <c r="D20" i="9"/>
  <c r="I12"/>
  <c r="H12"/>
  <c r="G12"/>
  <c r="F12"/>
  <c r="E12"/>
  <c r="D12"/>
  <c r="J11"/>
  <c r="J12" s="1"/>
  <c r="D20" i="8"/>
  <c r="J12"/>
  <c r="I12"/>
  <c r="H12"/>
  <c r="G12"/>
  <c r="F12"/>
  <c r="E12"/>
  <c r="D12"/>
  <c r="J11"/>
  <c r="D20" i="7"/>
  <c r="G14" i="2" s="1"/>
  <c r="I12" i="7"/>
  <c r="H12"/>
  <c r="G12"/>
  <c r="F12"/>
  <c r="E12"/>
  <c r="D12"/>
  <c r="J11"/>
  <c r="J12" s="1"/>
  <c r="D20" i="6"/>
  <c r="I12"/>
  <c r="H12"/>
  <c r="G12"/>
  <c r="F12"/>
  <c r="E12"/>
  <c r="D12"/>
  <c r="J11"/>
  <c r="J12" s="1"/>
  <c r="D20" i="5"/>
  <c r="J12"/>
  <c r="I12"/>
  <c r="H12"/>
  <c r="G12"/>
  <c r="F12"/>
  <c r="E12"/>
  <c r="D12"/>
  <c r="J11"/>
  <c r="G12" i="4"/>
  <c r="I11"/>
  <c r="I12" s="1"/>
  <c r="H11"/>
  <c r="H12" s="1"/>
  <c r="F11"/>
  <c r="F12" s="1"/>
  <c r="E11"/>
  <c r="E12" s="1"/>
  <c r="D11"/>
  <c r="D12" s="1"/>
  <c r="G39" i="2"/>
  <c r="D39"/>
  <c r="C39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D14"/>
  <c r="C14"/>
  <c r="G13"/>
  <c r="D13"/>
  <c r="C13"/>
  <c r="G12"/>
  <c r="D12"/>
  <c r="C12"/>
  <c r="D4"/>
  <c r="C4"/>
  <c r="I38" i="1"/>
  <c r="H38"/>
  <c r="G38"/>
  <c r="F38"/>
  <c r="E38"/>
  <c r="D38"/>
  <c r="I37"/>
  <c r="H37"/>
  <c r="J37" s="1"/>
  <c r="G37"/>
  <c r="F37"/>
  <c r="E37"/>
  <c r="D37"/>
  <c r="I36"/>
  <c r="H36"/>
  <c r="G36"/>
  <c r="F36"/>
  <c r="E36"/>
  <c r="D36"/>
  <c r="J35"/>
  <c r="I35"/>
  <c r="H35"/>
  <c r="G35"/>
  <c r="F35"/>
  <c r="E35"/>
  <c r="D35"/>
  <c r="I34"/>
  <c r="H34"/>
  <c r="J34" s="1"/>
  <c r="G34"/>
  <c r="F34"/>
  <c r="E34"/>
  <c r="D34"/>
  <c r="I33"/>
  <c r="H33"/>
  <c r="J33" s="1"/>
  <c r="G33"/>
  <c r="F33"/>
  <c r="E33"/>
  <c r="D33"/>
  <c r="I32"/>
  <c r="H32"/>
  <c r="G32"/>
  <c r="F32"/>
  <c r="E32"/>
  <c r="D32"/>
  <c r="I31"/>
  <c r="H31"/>
  <c r="G31"/>
  <c r="F31"/>
  <c r="E31"/>
  <c r="D31"/>
  <c r="I30"/>
  <c r="H30"/>
  <c r="G30"/>
  <c r="F30"/>
  <c r="E30"/>
  <c r="D30"/>
  <c r="I29"/>
  <c r="H29"/>
  <c r="J29" s="1"/>
  <c r="G29"/>
  <c r="F29"/>
  <c r="E29"/>
  <c r="D29"/>
  <c r="I28"/>
  <c r="H28"/>
  <c r="G28"/>
  <c r="F28"/>
  <c r="E28"/>
  <c r="D28"/>
  <c r="I27"/>
  <c r="H27"/>
  <c r="J27" s="1"/>
  <c r="G27"/>
  <c r="F27"/>
  <c r="E27"/>
  <c r="D27"/>
  <c r="J26"/>
  <c r="I26"/>
  <c r="H26"/>
  <c r="G26"/>
  <c r="F26"/>
  <c r="E26"/>
  <c r="D26"/>
  <c r="I25"/>
  <c r="H25"/>
  <c r="G25"/>
  <c r="F25"/>
  <c r="E25"/>
  <c r="D25"/>
  <c r="I24"/>
  <c r="H24"/>
  <c r="G24"/>
  <c r="F24"/>
  <c r="E24"/>
  <c r="D24"/>
  <c r="I23"/>
  <c r="H23"/>
  <c r="G23"/>
  <c r="F23"/>
  <c r="E23"/>
  <c r="D23"/>
  <c r="I22"/>
  <c r="H22"/>
  <c r="G22"/>
  <c r="F22"/>
  <c r="E22"/>
  <c r="D22"/>
  <c r="J21"/>
  <c r="I21"/>
  <c r="H21"/>
  <c r="G21"/>
  <c r="F21"/>
  <c r="E21"/>
  <c r="D21"/>
  <c r="I20"/>
  <c r="H20"/>
  <c r="G20"/>
  <c r="F20"/>
  <c r="E20"/>
  <c r="D20"/>
  <c r="I19"/>
  <c r="H19"/>
  <c r="G19"/>
  <c r="F19"/>
  <c r="E19"/>
  <c r="D19"/>
  <c r="I18"/>
  <c r="H18"/>
  <c r="J18" s="1"/>
  <c r="G18"/>
  <c r="F18"/>
  <c r="E18"/>
  <c r="D18"/>
  <c r="I17"/>
  <c r="H17"/>
  <c r="G17"/>
  <c r="F17"/>
  <c r="E17"/>
  <c r="D17"/>
  <c r="I16"/>
  <c r="H16"/>
  <c r="G16"/>
  <c r="F16"/>
  <c r="E16"/>
  <c r="D16"/>
  <c r="I15"/>
  <c r="H15"/>
  <c r="G15"/>
  <c r="F15"/>
  <c r="E15"/>
  <c r="D15"/>
  <c r="I14"/>
  <c r="H14"/>
  <c r="J14" s="1"/>
  <c r="G14"/>
  <c r="F14"/>
  <c r="E14"/>
  <c r="D14"/>
  <c r="J13"/>
  <c r="I13"/>
  <c r="H13"/>
  <c r="G13"/>
  <c r="F13"/>
  <c r="E13"/>
  <c r="D13"/>
  <c r="I12"/>
  <c r="H12"/>
  <c r="G12"/>
  <c r="F12"/>
  <c r="E12"/>
  <c r="D12"/>
  <c r="I11"/>
  <c r="H11"/>
  <c r="J11" s="1"/>
  <c r="G11"/>
  <c r="F11"/>
  <c r="E11"/>
  <c r="D11"/>
  <c r="E4"/>
  <c r="D4"/>
  <c r="J19" l="1"/>
  <c r="F39"/>
  <c r="D39"/>
  <c r="J24"/>
  <c r="J15"/>
  <c r="J20"/>
  <c r="J30"/>
  <c r="I39"/>
  <c r="G39"/>
  <c r="J25"/>
  <c r="H39"/>
  <c r="J16"/>
  <c r="J31"/>
  <c r="J36"/>
  <c r="J12"/>
  <c r="J22"/>
  <c r="J17"/>
  <c r="J32"/>
  <c r="E39"/>
  <c r="J23"/>
  <c r="J28"/>
  <c r="J38"/>
  <c r="J11" i="4"/>
  <c r="J12" s="1"/>
  <c r="J39" i="1" l="1"/>
</calcChain>
</file>

<file path=xl/sharedStrings.xml><?xml version="1.0" encoding="utf-8"?>
<sst xmlns="http://schemas.openxmlformats.org/spreadsheetml/2006/main" count="1321" uniqueCount="111">
  <si>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</si>
  <si>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</si>
  <si>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</si>
  <si>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</si>
  <si>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</si>
  <si>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</si>
  <si>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</si>
  <si>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</si>
  <si>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</si>
  <si>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</si>
  <si>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</si>
  <si>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</si>
  <si>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</si>
  <si>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</si>
  <si>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</si>
  <si>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</si>
  <si>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</si>
  <si>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</si>
  <si>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</si>
  <si>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</si>
  <si>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</si>
  <si>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</si>
  <si>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</si>
  <si>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</si>
  <si>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</si>
  <si>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</si>
  <si>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</si>
  <si>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</si>
  <si>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</si>
  <si>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</si>
  <si>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</si>
  <si>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</si>
  <si>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</si>
  <si>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</si>
  <si>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</si>
  <si>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</si>
  <si>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</si>
  <si>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</si>
  <si>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</si>
  <si>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</si>
  <si>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</si>
  <si>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</si>
  <si>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</si>
  <si>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</si>
  <si>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</si>
  <si>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</si>
  <si>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</si>
  <si>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</si>
  <si>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</si>
  <si>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</si>
  <si>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</si>
  <si>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</si>
  <si>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</si>
  <si>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</si>
  <si>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</si>
  <si>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</si>
  <si>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</si>
  <si>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</si>
  <si>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</si>
  <si>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</si>
  <si>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</si>
  <si>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</si>
  <si>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</si>
  <si>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</si>
  <si>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</si>
  <si>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</si>
  <si>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</si>
  <si>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</si>
  <si>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</si>
  <si>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</si>
  <si>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</si>
  <si>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</si>
  <si>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</si>
  <si>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</si>
  <si>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</si>
  <si>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</si>
  <si>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</si>
  <si>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</si>
  <si>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</si>
  <si>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</si>
  <si>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AUXÍLIO-TRANSPORTE¹</t>
  </si>
  <si>
    <t>EXAMES PERIÓDICOS</t>
  </si>
  <si>
    <r>
      <rPr>
        <sz val="14"/>
        <color rgb="FF000000"/>
        <rFont val="Arial"/>
      </rPr>
      <t>JE</t>
    </r>
    <r>
      <rPr>
        <vertAlign val="superscript"/>
        <sz val="14"/>
        <color rgb="FF000000"/>
        <rFont val="Arial"/>
      </rPr>
      <t>1</t>
    </r>
  </si>
  <si>
    <r>
      <rPr>
        <b/>
        <sz val="13"/>
        <color rgb="FF000000"/>
        <rFont val="Arial"/>
      </rPr>
      <t>Descrição da Legislação</t>
    </r>
    <r>
      <rPr>
        <vertAlign val="superscript"/>
        <sz val="13"/>
        <color rgb="FF000000"/>
        <rFont val="Arial"/>
      </rPr>
      <t>2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</si>
  <si>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</si>
  <si>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</si>
  <si>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</si>
  <si>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</si>
  <si>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</si>
  <si>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t>Notas:</t>
  </si>
  <si>
    <t>1) Utilização do valor médio realizado no âmbito da Justiça Eleitoral, considerado o valor total executado até a data de referência pelo total de beneficiários de auxílio-transporte dessa Justiça Especializada, apurado pela Setorial.</t>
  </si>
  <si>
    <t>2) A legislação se aplica a todos os órgãos que compõem a Justiça Eleitoral.</t>
  </si>
  <si>
    <t>3)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</si>
  <si>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JE</t>
  </si>
  <si>
    <t>CONSOLIDADO JE</t>
  </si>
  <si>
    <t>ABRIL</t>
  </si>
  <si>
    <t>2021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</si>
  <si>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</si>
  <si>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</si>
  <si>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</si>
  <si>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</si>
  <si>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</si>
  <si>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</si>
  <si>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</si>
  <si>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</si>
  <si>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</si>
  <si>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</si>
  <si>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</si>
  <si>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</si>
  <si>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</si>
  <si>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r>
      <t xml:space="preserve">4) Os dados estão de acordo com o informado pelos Tribunais Eleitorais no período compreendido entre </t>
    </r>
    <r>
      <rPr>
        <b/>
        <sz val="12"/>
        <color rgb="FF000000"/>
        <rFont val="Arial"/>
      </rPr>
      <t>14.5.2021</t>
    </r>
    <r>
      <rPr>
        <sz val="12"/>
        <color rgb="FF000000"/>
        <rFont val="Arial"/>
      </rPr>
      <t xml:space="preserve"> a  </t>
    </r>
    <r>
      <rPr>
        <b/>
        <sz val="12"/>
        <color rgb="FF000000"/>
        <rFont val="Arial"/>
      </rPr>
      <t>21.5.2021</t>
    </r>
    <r>
      <rPr>
        <sz val="12"/>
        <color rgb="FF000000"/>
        <rFont val="Arial"/>
      </rPr>
      <t xml:space="preserve"> e publicados nos respectivos sítios eletrônicos.</t>
    </r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</si>
</sst>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0.000"/>
    <numFmt numFmtId="174" formatCode="mm/yy"/>
    <numFmt numFmtId="175" formatCode="_-* #,##0.00_-;\-* #,##0.00_-;_-* \-??_-;_-@_-"/>
    <numFmt numFmtId="176" formatCode="_-* #,##0_-;\-* #,##0_-;_-* &quot;-&quot;??_-;_-@_-"/>
    <numFmt numFmtId="177" formatCode="_-* #,##0_-;\-* #,##0_-;_-* \-??_-;_-@_-"/>
    <numFmt numFmtId="178" formatCode="_(* #,##0_);_(* \(#,##0\);_(* \-??_);_(@_)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vertAlign val="superscript"/>
      <sz val="14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vertAlign val="superscript"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8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</fills>
  <borders count="4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</borders>
  <cellStyleXfs count="227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45" fillId="0" borderId="0"/>
    <xf numFmtId="169" fontId="45" fillId="0" borderId="0"/>
    <xf numFmtId="0" fontId="14" fillId="0" borderId="4">
      <alignment horizontal="center"/>
    </xf>
    <xf numFmtId="2" fontId="1" fillId="0" borderId="0"/>
    <xf numFmtId="2" fontId="1" fillId="0" borderId="0"/>
    <xf numFmtId="0" fontId="15" fillId="0" borderId="5"/>
    <xf numFmtId="0" fontId="16" fillId="0" borderId="6"/>
    <xf numFmtId="0" fontId="17" fillId="0" borderId="7"/>
    <xf numFmtId="0" fontId="17" fillId="0" borderId="0"/>
    <xf numFmtId="0" fontId="3" fillId="0" borderId="0"/>
    <xf numFmtId="0" fontId="12" fillId="7" borderId="1"/>
    <xf numFmtId="0" fontId="18" fillId="0" borderId="8">
      <alignment horizontal="center"/>
    </xf>
    <xf numFmtId="0" fontId="11" fillId="0" borderId="3"/>
    <xf numFmtId="165" fontId="1" fillId="0" borderId="0"/>
    <xf numFmtId="170" fontId="45" fillId="0" borderId="0"/>
    <xf numFmtId="0" fontId="19" fillId="22" borderId="0"/>
    <xf numFmtId="0" fontId="1" fillId="0" borderId="0"/>
    <xf numFmtId="0" fontId="1" fillId="0" borderId="0"/>
    <xf numFmtId="0" fontId="14" fillId="0" borderId="4">
      <alignment horizontal="center"/>
    </xf>
    <xf numFmtId="0" fontId="1" fillId="3" borderId="0"/>
    <xf numFmtId="0" fontId="23" fillId="0" borderId="0"/>
    <xf numFmtId="0" fontId="21" fillId="0" borderId="0"/>
    <xf numFmtId="0" fontId="1" fillId="0" borderId="0"/>
    <xf numFmtId="0" fontId="1" fillId="9" borderId="0"/>
    <xf numFmtId="0" fontId="2" fillId="18" borderId="0"/>
    <xf numFmtId="0" fontId="13" fillId="0" borderId="0"/>
    <xf numFmtId="165" fontId="45" fillId="0" borderId="0"/>
    <xf numFmtId="0" fontId="1" fillId="4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5" fillId="0" borderId="0"/>
    <xf numFmtId="165" fontId="45" fillId="0" borderId="0"/>
    <xf numFmtId="0" fontId="4" fillId="3" borderId="0"/>
    <xf numFmtId="0" fontId="45" fillId="23" borderId="10"/>
    <xf numFmtId="0" fontId="45" fillId="23" borderId="10"/>
    <xf numFmtId="0" fontId="45" fillId="23" borderId="10"/>
    <xf numFmtId="10" fontId="1" fillId="0" borderId="0"/>
    <xf numFmtId="171" fontId="7" fillId="0" borderId="0">
      <protection locked="0"/>
    </xf>
    <xf numFmtId="9" fontId="45" fillId="0" borderId="0"/>
    <xf numFmtId="9" fontId="45" fillId="0" borderId="0"/>
    <xf numFmtId="9" fontId="1" fillId="0" borderId="0"/>
    <xf numFmtId="9" fontId="1" fillId="0" borderId="0"/>
    <xf numFmtId="9" fontId="45" fillId="0" borderId="0"/>
    <xf numFmtId="9" fontId="45" fillId="0" borderId="0"/>
    <xf numFmtId="9" fontId="45" fillId="0" borderId="0"/>
    <xf numFmtId="0" fontId="20" fillId="8" borderId="9"/>
    <xf numFmtId="0" fontId="20" fillId="8" borderId="9"/>
    <xf numFmtId="0" fontId="20" fillId="8" borderId="9"/>
    <xf numFmtId="172" fontId="45" fillId="0" borderId="0"/>
    <xf numFmtId="172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165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172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3" fontId="1" fillId="0" borderId="0"/>
    <xf numFmtId="174" fontId="1" fillId="0" borderId="0"/>
    <xf numFmtId="0" fontId="21" fillId="0" borderId="0"/>
    <xf numFmtId="0" fontId="24" fillId="0" borderId="11"/>
    <xf numFmtId="0" fontId="15" fillId="0" borderId="5"/>
    <xf numFmtId="0" fontId="15" fillId="0" borderId="5"/>
    <xf numFmtId="0" fontId="15" fillId="0" borderId="5"/>
    <xf numFmtId="0" fontId="15" fillId="0" borderId="5"/>
    <xf numFmtId="0" fontId="22" fillId="0" borderId="0"/>
    <xf numFmtId="0" fontId="21" fillId="0" borderId="0"/>
    <xf numFmtId="0" fontId="16" fillId="0" borderId="6"/>
    <xf numFmtId="0" fontId="16" fillId="0" borderId="6"/>
    <xf numFmtId="0" fontId="16" fillId="0" borderId="6"/>
    <xf numFmtId="0" fontId="16" fillId="0" borderId="6"/>
    <xf numFmtId="0" fontId="17" fillId="0" borderId="7"/>
    <xf numFmtId="0" fontId="17" fillId="0" borderId="7"/>
    <xf numFmtId="0" fontId="21" fillId="0" borderId="0"/>
    <xf numFmtId="0" fontId="21" fillId="0" borderId="0"/>
    <xf numFmtId="0" fontId="21" fillId="0" borderId="0"/>
    <xf numFmtId="0" fontId="22" fillId="0" borderId="0"/>
    <xf numFmtId="0" fontId="24" fillId="0" borderId="12"/>
    <xf numFmtId="172" fontId="1" fillId="0" borderId="0"/>
    <xf numFmtId="165" fontId="45" fillId="0" borderId="0"/>
    <xf numFmtId="172" fontId="1" fillId="0" borderId="0"/>
    <xf numFmtId="175" fontId="45" fillId="0" borderId="0"/>
    <xf numFmtId="165" fontId="45" fillId="0" borderId="0"/>
    <xf numFmtId="175" fontId="45" fillId="0" borderId="0"/>
  </cellStyleXfs>
  <cellXfs count="142">
    <xf numFmtId="0" fontId="0" fillId="0" borderId="0" xfId="0"/>
    <xf numFmtId="175" fontId="35" fillId="8" borderId="16" xfId="0" applyNumberFormat="1" applyFont="1" applyFill="1" applyBorder="1" applyAlignment="1">
      <alignment vertical="center" wrapText="1"/>
    </xf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9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176" fontId="29" fillId="8" borderId="16" xfId="0" applyNumberFormat="1" applyFont="1" applyFill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/>
    </xf>
    <xf numFmtId="3" fontId="29" fillId="0" borderId="21" xfId="0" applyNumberFormat="1" applyFont="1" applyBorder="1" applyAlignment="1">
      <alignment horizontal="center" vertical="center"/>
    </xf>
    <xf numFmtId="176" fontId="29" fillId="0" borderId="22" xfId="0" applyNumberFormat="1" applyFont="1" applyBorder="1" applyAlignment="1">
      <alignment vertical="center" wrapText="1"/>
    </xf>
    <xf numFmtId="176" fontId="29" fillId="0" borderId="23" xfId="0" applyNumberFormat="1" applyFont="1" applyBorder="1" applyAlignment="1">
      <alignment vertical="center" wrapText="1"/>
    </xf>
    <xf numFmtId="0" fontId="29" fillId="0" borderId="24" xfId="0" applyFont="1" applyBorder="1" applyAlignment="1">
      <alignment horizontal="center" vertical="center"/>
    </xf>
    <xf numFmtId="3" fontId="29" fillId="0" borderId="25" xfId="0" applyNumberFormat="1" applyFont="1" applyBorder="1" applyAlignment="1">
      <alignment horizontal="center" vertical="center"/>
    </xf>
    <xf numFmtId="176" fontId="29" fillId="0" borderId="26" xfId="0" applyNumberFormat="1" applyFont="1" applyBorder="1" applyAlignment="1">
      <alignment vertical="center" wrapText="1"/>
    </xf>
    <xf numFmtId="176" fontId="29" fillId="0" borderId="27" xfId="0" applyNumberFormat="1" applyFont="1" applyBorder="1" applyAlignment="1">
      <alignment vertical="center" wrapText="1"/>
    </xf>
    <xf numFmtId="0" fontId="30" fillId="0" borderId="0" xfId="0" applyFont="1"/>
    <xf numFmtId="0" fontId="29" fillId="0" borderId="28" xfId="0" applyFont="1" applyBorder="1" applyAlignment="1">
      <alignment horizontal="center" vertical="center"/>
    </xf>
    <xf numFmtId="3" fontId="29" fillId="0" borderId="29" xfId="0" applyNumberFormat="1" applyFont="1" applyBorder="1" applyAlignment="1">
      <alignment horizontal="center" vertical="center"/>
    </xf>
    <xf numFmtId="176" fontId="29" fillId="0" borderId="30" xfId="0" applyNumberFormat="1" applyFont="1" applyBorder="1" applyAlignment="1">
      <alignment vertical="center" wrapText="1"/>
    </xf>
    <xf numFmtId="176" fontId="29" fillId="0" borderId="31" xfId="0" applyNumberFormat="1" applyFont="1" applyBorder="1" applyAlignment="1">
      <alignment vertical="center" wrapText="1"/>
    </xf>
    <xf numFmtId="177" fontId="31" fillId="8" borderId="16" xfId="0" applyNumberFormat="1" applyFont="1" applyFill="1" applyBorder="1" applyAlignment="1">
      <alignment vertical="center" wrapText="1"/>
    </xf>
    <xf numFmtId="177" fontId="31" fillId="8" borderId="17" xfId="0" applyNumberFormat="1" applyFont="1" applyFill="1" applyBorder="1" applyAlignment="1">
      <alignment vertical="center" wrapText="1"/>
    </xf>
    <xf numFmtId="0" fontId="33" fillId="0" borderId="0" xfId="0" applyFont="1"/>
    <xf numFmtId="0" fontId="32" fillId="0" borderId="0" xfId="0" applyFont="1"/>
    <xf numFmtId="0" fontId="34" fillId="0" borderId="0" xfId="0" applyFont="1"/>
    <xf numFmtId="0" fontId="34" fillId="0" borderId="20" xfId="0" applyFont="1" applyBorder="1" applyAlignment="1">
      <alignment horizontal="center" vertical="center"/>
    </xf>
    <xf numFmtId="3" fontId="34" fillId="0" borderId="21" xfId="0" applyNumberFormat="1" applyFont="1" applyBorder="1" applyAlignment="1">
      <alignment horizontal="center" vertical="center"/>
    </xf>
    <xf numFmtId="172" fontId="34" fillId="0" borderId="22" xfId="0" applyNumberFormat="1" applyFont="1" applyBorder="1" applyAlignment="1">
      <alignment vertical="center" wrapText="1"/>
    </xf>
    <xf numFmtId="172" fontId="34" fillId="0" borderId="23" xfId="0" applyNumberFormat="1" applyFont="1" applyBorder="1" applyAlignment="1">
      <alignment vertical="center" wrapText="1"/>
    </xf>
    <xf numFmtId="0" fontId="34" fillId="0" borderId="24" xfId="0" applyFont="1" applyBorder="1" applyAlignment="1">
      <alignment horizontal="center" vertical="center"/>
    </xf>
    <xf numFmtId="3" fontId="34" fillId="0" borderId="25" xfId="0" applyNumberFormat="1" applyFont="1" applyBorder="1" applyAlignment="1">
      <alignment horizontal="center" vertical="center"/>
    </xf>
    <xf numFmtId="172" fontId="34" fillId="0" borderId="26" xfId="0" applyNumberFormat="1" applyFont="1" applyBorder="1" applyAlignment="1">
      <alignment vertical="center" wrapText="1"/>
    </xf>
    <xf numFmtId="172" fontId="34" fillId="0" borderId="27" xfId="0" applyNumberFormat="1" applyFont="1" applyBorder="1" applyAlignment="1">
      <alignment vertical="center" wrapText="1"/>
    </xf>
    <xf numFmtId="0" fontId="34" fillId="0" borderId="28" xfId="0" applyFont="1" applyBorder="1" applyAlignment="1">
      <alignment horizontal="center" vertical="center"/>
    </xf>
    <xf numFmtId="3" fontId="34" fillId="0" borderId="29" xfId="0" applyNumberFormat="1" applyFont="1" applyBorder="1" applyAlignment="1">
      <alignment horizontal="center" vertical="center"/>
    </xf>
    <xf numFmtId="172" fontId="34" fillId="0" borderId="30" xfId="0" applyNumberFormat="1" applyFont="1" applyBorder="1" applyAlignment="1">
      <alignment vertical="center" wrapText="1"/>
    </xf>
    <xf numFmtId="172" fontId="34" fillId="0" borderId="31" xfId="0" applyNumberFormat="1" applyFont="1" applyBorder="1" applyAlignment="1">
      <alignment vertical="center" wrapText="1"/>
    </xf>
    <xf numFmtId="0" fontId="34" fillId="8" borderId="36" xfId="0" applyFont="1" applyFill="1" applyBorder="1" applyAlignment="1">
      <alignment vertical="center" wrapText="1"/>
    </xf>
    <xf numFmtId="0" fontId="34" fillId="8" borderId="37" xfId="0" applyFont="1" applyFill="1" applyBorder="1" applyAlignment="1">
      <alignment horizontal="center" vertical="center" wrapText="1"/>
    </xf>
    <xf numFmtId="177" fontId="35" fillId="8" borderId="16" xfId="0" applyNumberFormat="1" applyFont="1" applyFill="1" applyBorder="1" applyAlignment="1">
      <alignment vertical="center" wrapText="1"/>
    </xf>
    <xf numFmtId="177" fontId="35" fillId="8" borderId="17" xfId="0" applyNumberFormat="1" applyFont="1" applyFill="1" applyBorder="1" applyAlignment="1">
      <alignment vertical="center" wrapText="1"/>
    </xf>
    <xf numFmtId="0" fontId="37" fillId="0" borderId="0" xfId="0" applyFont="1"/>
    <xf numFmtId="0" fontId="37" fillId="0" borderId="16" xfId="0" applyFont="1" applyBorder="1" applyAlignment="1">
      <alignment horizontal="justify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27" fillId="0" borderId="38" xfId="0" applyNumberFormat="1" applyFont="1" applyBorder="1" applyAlignment="1">
      <alignment horizontal="center" vertical="center"/>
    </xf>
    <xf numFmtId="49" fontId="27" fillId="0" borderId="39" xfId="0" applyNumberFormat="1" applyFont="1" applyBorder="1" applyAlignment="1">
      <alignment horizontal="center" vertical="center"/>
    </xf>
    <xf numFmtId="49" fontId="29" fillId="0" borderId="15" xfId="0" applyNumberFormat="1" applyFont="1" applyBorder="1" applyAlignment="1">
      <alignment horizontal="center" vertical="center" wrapText="1"/>
    </xf>
    <xf numFmtId="178" fontId="29" fillId="0" borderId="15" xfId="0" applyNumberFormat="1" applyFont="1" applyBorder="1" applyAlignment="1">
      <alignment horizontal="center" vertical="center" wrapText="1"/>
    </xf>
    <xf numFmtId="165" fontId="29" fillId="0" borderId="15" xfId="0" applyNumberFormat="1" applyFont="1" applyBorder="1" applyAlignment="1">
      <alignment horizontal="center" vertical="center" wrapText="1"/>
    </xf>
    <xf numFmtId="176" fontId="29" fillId="0" borderId="17" xfId="0" applyNumberFormat="1" applyFont="1" applyBorder="1" applyAlignment="1">
      <alignment horizontal="center" vertical="center" wrapText="1"/>
    </xf>
    <xf numFmtId="177" fontId="31" fillId="8" borderId="16" xfId="0" applyNumberFormat="1" applyFont="1" applyFill="1" applyBorder="1" applyAlignment="1">
      <alignment horizontal="center" vertical="center" wrapText="1"/>
    </xf>
    <xf numFmtId="177" fontId="31" fillId="8" borderId="17" xfId="0" applyNumberFormat="1" applyFont="1" applyFill="1" applyBorder="1" applyAlignment="1">
      <alignment horizontal="center" vertical="center" wrapText="1"/>
    </xf>
    <xf numFmtId="2" fontId="29" fillId="0" borderId="16" xfId="0" applyNumberFormat="1" applyFont="1" applyBorder="1" applyAlignment="1">
      <alignment horizontal="right" vertical="center" wrapText="1"/>
    </xf>
    <xf numFmtId="49" fontId="29" fillId="0" borderId="16" xfId="0" applyNumberFormat="1" applyFont="1" applyBorder="1" applyAlignment="1">
      <alignment horizontal="right" vertical="center" wrapText="1"/>
    </xf>
    <xf numFmtId="0" fontId="29" fillId="0" borderId="40" xfId="0" applyFont="1" applyBorder="1" applyAlignment="1">
      <alignment horizontal="justify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49" fontId="27" fillId="0" borderId="38" xfId="0" applyNumberFormat="1" applyFont="1" applyBorder="1" applyAlignment="1">
      <alignment horizontal="center" vertical="center"/>
    </xf>
    <xf numFmtId="49" fontId="27" fillId="0" borderId="39" xfId="0" applyNumberFormat="1" applyFont="1" applyBorder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178" fontId="29" fillId="0" borderId="15" xfId="0" applyNumberFormat="1" applyFont="1" applyBorder="1" applyAlignment="1">
      <alignment horizontal="center" vertical="center" wrapText="1"/>
    </xf>
    <xf numFmtId="178" fontId="29" fillId="0" borderId="15" xfId="0" applyNumberFormat="1" applyFont="1" applyBorder="1" applyAlignment="1">
      <alignment horizontal="center" vertical="center" wrapText="1"/>
    </xf>
    <xf numFmtId="178" fontId="29" fillId="0" borderId="15" xfId="0" applyNumberFormat="1" applyFont="1" applyBorder="1" applyAlignment="1">
      <alignment horizontal="center" vertical="center" wrapText="1"/>
    </xf>
    <xf numFmtId="165" fontId="29" fillId="0" borderId="15" xfId="0" applyNumberFormat="1" applyFont="1" applyBorder="1" applyAlignment="1">
      <alignment horizontal="center" vertical="center" wrapText="1"/>
    </xf>
    <xf numFmtId="178" fontId="29" fillId="0" borderId="15" xfId="0" applyNumberFormat="1" applyFont="1" applyBorder="1" applyAlignment="1">
      <alignment horizontal="center" vertical="center" wrapText="1"/>
    </xf>
    <xf numFmtId="178" fontId="29" fillId="0" borderId="15" xfId="0" applyNumberFormat="1" applyFont="1" applyBorder="1" applyAlignment="1">
      <alignment horizontal="center" vertical="center" wrapText="1"/>
    </xf>
    <xf numFmtId="176" fontId="29" fillId="0" borderId="17" xfId="0" applyNumberFormat="1" applyFont="1" applyBorder="1" applyAlignment="1">
      <alignment horizontal="center" vertical="center" wrapText="1"/>
    </xf>
    <xf numFmtId="177" fontId="31" fillId="8" borderId="16" xfId="0" applyNumberFormat="1" applyFont="1" applyFill="1" applyBorder="1" applyAlignment="1">
      <alignment horizontal="center" vertical="center" wrapText="1"/>
    </xf>
    <xf numFmtId="177" fontId="31" fillId="8" borderId="17" xfId="0" applyNumberFormat="1" applyFont="1" applyFill="1" applyBorder="1" applyAlignment="1">
      <alignment horizontal="center" vertical="center" wrapText="1"/>
    </xf>
    <xf numFmtId="2" fontId="29" fillId="0" borderId="16" xfId="0" applyNumberFormat="1" applyFont="1" applyBorder="1" applyAlignment="1">
      <alignment horizontal="right" vertical="center" wrapText="1"/>
    </xf>
    <xf numFmtId="49" fontId="29" fillId="0" borderId="16" xfId="0" applyNumberFormat="1" applyFont="1" applyBorder="1" applyAlignment="1">
      <alignment horizontal="right" vertical="center" wrapText="1"/>
    </xf>
    <xf numFmtId="0" fontId="29" fillId="0" borderId="40" xfId="0" applyFont="1" applyBorder="1" applyAlignment="1">
      <alignment horizontal="justify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46" fillId="8" borderId="15" xfId="0" applyFont="1" applyFill="1" applyBorder="1" applyAlignment="1">
      <alignment horizontal="center" vertical="center" wrapText="1"/>
    </xf>
    <xf numFmtId="0" fontId="46" fillId="8" borderId="1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9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center"/>
    </xf>
    <xf numFmtId="0" fontId="29" fillId="8" borderId="0" xfId="0" applyFont="1" applyFill="1" applyAlignment="1">
      <alignment horizontal="center" vertical="center" wrapText="1"/>
    </xf>
    <xf numFmtId="0" fontId="29" fillId="8" borderId="13" xfId="0" applyFont="1" applyFill="1" applyBorder="1" applyAlignment="1">
      <alignment horizontal="center" vertical="center" wrapText="1"/>
    </xf>
    <xf numFmtId="0" fontId="29" fillId="8" borderId="18" xfId="0" applyFont="1" applyFill="1" applyBorder="1" applyAlignment="1">
      <alignment horizontal="center" vertical="center" wrapText="1"/>
    </xf>
    <xf numFmtId="0" fontId="29" fillId="8" borderId="19" xfId="0" applyFont="1" applyFill="1" applyBorder="1" applyAlignment="1">
      <alignment horizontal="center" vertical="center" wrapText="1"/>
    </xf>
    <xf numFmtId="0" fontId="29" fillId="8" borderId="14" xfId="0" applyFont="1" applyFill="1" applyBorder="1" applyAlignment="1">
      <alignment horizontal="center" vertical="center" wrapText="1"/>
    </xf>
    <xf numFmtId="0" fontId="29" fillId="8" borderId="15" xfId="0" applyFont="1" applyFill="1" applyBorder="1" applyAlignment="1">
      <alignment horizontal="center" vertical="center" wrapText="1"/>
    </xf>
    <xf numFmtId="0" fontId="35" fillId="8" borderId="16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35" fillId="8" borderId="12" xfId="0" applyFont="1" applyFill="1" applyBorder="1" applyAlignment="1">
      <alignment horizontal="center" vertical="center" wrapText="1"/>
    </xf>
    <xf numFmtId="0" fontId="35" fillId="8" borderId="3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5" fillId="8" borderId="14" xfId="0" applyFont="1" applyFill="1" applyBorder="1" applyAlignment="1">
      <alignment horizontal="center" vertical="center" wrapText="1"/>
    </xf>
    <xf numFmtId="0" fontId="35" fillId="8" borderId="15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35" fillId="8" borderId="34" xfId="0" applyFont="1" applyFill="1" applyBorder="1" applyAlignment="1">
      <alignment horizontal="center" vertical="center" wrapText="1"/>
    </xf>
    <xf numFmtId="0" fontId="38" fillId="24" borderId="15" xfId="0" applyFont="1" applyFill="1" applyBorder="1" applyAlignment="1">
      <alignment horizontal="center" vertical="center"/>
    </xf>
    <xf numFmtId="0" fontId="38" fillId="24" borderId="16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5" fillId="8" borderId="17" xfId="0" applyFont="1" applyFill="1" applyBorder="1" applyAlignment="1">
      <alignment horizontal="center" vertical="center" wrapText="1"/>
    </xf>
    <xf numFmtId="49" fontId="29" fillId="0" borderId="14" xfId="0" applyNumberFormat="1" applyFont="1" applyBorder="1" applyAlignment="1">
      <alignment horizontal="justify" vertical="center" wrapText="1"/>
    </xf>
    <xf numFmtId="49" fontId="29" fillId="0" borderId="15" xfId="0" applyNumberFormat="1" applyFont="1" applyBorder="1" applyAlignment="1">
      <alignment horizontal="justify" vertical="center" wrapText="1"/>
    </xf>
    <xf numFmtId="49" fontId="29" fillId="0" borderId="17" xfId="0" applyNumberFormat="1" applyFont="1" applyBorder="1" applyAlignment="1">
      <alignment horizontal="center" vertical="center" wrapText="1"/>
    </xf>
    <xf numFmtId="49" fontId="29" fillId="0" borderId="14" xfId="0" applyNumberFormat="1" applyFont="1" applyBorder="1" applyAlignment="1">
      <alignment horizontal="center" vertical="center" wrapText="1"/>
    </xf>
    <xf numFmtId="49" fontId="29" fillId="0" borderId="17" xfId="0" applyNumberFormat="1" applyFont="1" applyBorder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31" fillId="0" borderId="40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wrapText="1"/>
    </xf>
  </cellXfs>
  <cellStyles count="227">
    <cellStyle name="Normal" xfId="0" builtinId="0" customBuiltin="1"/>
    <cellStyle name="Normal 10" xfId="125"/>
    <cellStyle name="Normal 100" xfId="29"/>
    <cellStyle name="Normal 101" xfId="144"/>
    <cellStyle name="Normal 102" xfId="166"/>
    <cellStyle name="Normal 103" xfId="123"/>
    <cellStyle name="Normal 104" xfId="41"/>
    <cellStyle name="Normal 105" xfId="40"/>
    <cellStyle name="Normal 106" xfId="157"/>
    <cellStyle name="Normal 107" xfId="120"/>
    <cellStyle name="Normal 108" xfId="4"/>
    <cellStyle name="Normal 109" xfId="26"/>
    <cellStyle name="Normal 11" xfId="132"/>
    <cellStyle name="Normal 110" xfId="93"/>
    <cellStyle name="Normal 111" xfId="133"/>
    <cellStyle name="Normal 112" xfId="135"/>
    <cellStyle name="Normal 113" xfId="201"/>
    <cellStyle name="Normal 114" xfId="134"/>
    <cellStyle name="Normal 115" xfId="68"/>
    <cellStyle name="Normal 116" xfId="181"/>
    <cellStyle name="Normal 117" xfId="180"/>
    <cellStyle name="Normal 118" xfId="179"/>
    <cellStyle name="Normal 119" xfId="178"/>
    <cellStyle name="Normal 12" xfId="131"/>
    <cellStyle name="Normal 120" xfId="177"/>
    <cellStyle name="Normal 121" xfId="176"/>
    <cellStyle name="Normal 122" xfId="175"/>
    <cellStyle name="Normal 123" xfId="165"/>
    <cellStyle name="Normal 124" xfId="21"/>
    <cellStyle name="Normal 125" xfId="116"/>
    <cellStyle name="Normal 126" xfId="55"/>
    <cellStyle name="Normal 127" xfId="88"/>
    <cellStyle name="Normal 128" xfId="105"/>
    <cellStyle name="Normal 129" xfId="118"/>
    <cellStyle name="Normal 13" xfId="15"/>
    <cellStyle name="Normal 130" xfId="75"/>
    <cellStyle name="Normal 131" xfId="31"/>
    <cellStyle name="Normal 132" xfId="33"/>
    <cellStyle name="Normal 133" xfId="39"/>
    <cellStyle name="Normal 134" xfId="47"/>
    <cellStyle name="Normal 135" xfId="60"/>
    <cellStyle name="Normal 136" xfId="57"/>
    <cellStyle name="Normal 137" xfId="58"/>
    <cellStyle name="Normal 138" xfId="109"/>
    <cellStyle name="Normal 139" xfId="136"/>
    <cellStyle name="Normal 14" xfId="87"/>
    <cellStyle name="Normal 140" xfId="30"/>
    <cellStyle name="Normal 141" xfId="156"/>
    <cellStyle name="Normal 142" xfId="24"/>
    <cellStyle name="Normal 143" xfId="137"/>
    <cellStyle name="Normal 144" xfId="220"/>
    <cellStyle name="Normal 145" xfId="148"/>
    <cellStyle name="Normal 146" xfId="149"/>
    <cellStyle name="Normal 147" xfId="150"/>
    <cellStyle name="Normal 148" xfId="151"/>
    <cellStyle name="Normal 149" xfId="147"/>
    <cellStyle name="Normal 15" xfId="102"/>
    <cellStyle name="Normal 150" xfId="183"/>
    <cellStyle name="Normal 151" xfId="182"/>
    <cellStyle name="Normal 152" xfId="108"/>
    <cellStyle name="Normal 153" xfId="56"/>
    <cellStyle name="Normal 154" xfId="153"/>
    <cellStyle name="Normal 155" xfId="152"/>
    <cellStyle name="Normal 156" xfId="186"/>
    <cellStyle name="Normal 157" xfId="43"/>
    <cellStyle name="Normal 158" xfId="185"/>
    <cellStyle name="Normal 159" xfId="66"/>
    <cellStyle name="Normal 16" xfId="130"/>
    <cellStyle name="Normal 160" xfId="65"/>
    <cellStyle name="Normal 161" xfId="70"/>
    <cellStyle name="Normal 162" xfId="69"/>
    <cellStyle name="Normal 163" xfId="64"/>
    <cellStyle name="Normal 164" xfId="154"/>
    <cellStyle name="Normal 165" xfId="110"/>
    <cellStyle name="Normal 166" xfId="106"/>
    <cellStyle name="Normal 167" xfId="113"/>
    <cellStyle name="Normal 168" xfId="111"/>
    <cellStyle name="Normal 169" xfId="164"/>
    <cellStyle name="Normal 17" xfId="18"/>
    <cellStyle name="Normal 170" xfId="112"/>
    <cellStyle name="Normal 171" xfId="211"/>
    <cellStyle name="Normal 172" xfId="188"/>
    <cellStyle name="Normal 173" xfId="138"/>
    <cellStyle name="Normal 174" xfId="62"/>
    <cellStyle name="Normal 175" xfId="115"/>
    <cellStyle name="Normal 176" xfId="53"/>
    <cellStyle name="Normal 177" xfId="103"/>
    <cellStyle name="Normal 178" xfId="163"/>
    <cellStyle name="Normal 179" xfId="191"/>
    <cellStyle name="Normal 18" xfId="129"/>
    <cellStyle name="Normal 180" xfId="184"/>
    <cellStyle name="Normal 181" xfId="145"/>
    <cellStyle name="Normal 182" xfId="146"/>
    <cellStyle name="Normal 183" xfId="218"/>
    <cellStyle name="Normal 184" xfId="37"/>
    <cellStyle name="Normal 185" xfId="36"/>
    <cellStyle name="Normal 186" xfId="23"/>
    <cellStyle name="Normal 187" xfId="25"/>
    <cellStyle name="Normal 188" xfId="86"/>
    <cellStyle name="Normal 189" xfId="104"/>
    <cellStyle name="Normal 19" xfId="8"/>
    <cellStyle name="Normal 190" xfId="121"/>
    <cellStyle name="Normal 191" xfId="35"/>
    <cellStyle name="Normal 192" xfId="85"/>
    <cellStyle name="Normal 193" xfId="162"/>
    <cellStyle name="Normal 194" xfId="20"/>
    <cellStyle name="Normal 195" xfId="83"/>
    <cellStyle name="Normal 196" xfId="7"/>
    <cellStyle name="Normal 197" xfId="74"/>
    <cellStyle name="Normal 198" xfId="99"/>
    <cellStyle name="Normal 199" xfId="63"/>
    <cellStyle name="Normal 2" xfId="214"/>
    <cellStyle name="Normal 20" xfId="27"/>
    <cellStyle name="Normal 200" xfId="140"/>
    <cellStyle name="Normal 201" xfId="222"/>
    <cellStyle name="Normal 202" xfId="141"/>
    <cellStyle name="Normal 203" xfId="223"/>
    <cellStyle name="Normal 204" xfId="139"/>
    <cellStyle name="Normal 205" xfId="142"/>
    <cellStyle name="Normal 206" xfId="78"/>
    <cellStyle name="Normal 207" xfId="52"/>
    <cellStyle name="Normal 208" xfId="82"/>
    <cellStyle name="Normal 209" xfId="187"/>
    <cellStyle name="Normal 21" xfId="6"/>
    <cellStyle name="Normal 210" xfId="194"/>
    <cellStyle name="Normal 211" xfId="189"/>
    <cellStyle name="Normal 212" xfId="71"/>
    <cellStyle name="Normal 213" xfId="193"/>
    <cellStyle name="Normal 214" xfId="2"/>
    <cellStyle name="Normal 215" xfId="190"/>
    <cellStyle name="Normal 216" xfId="114"/>
    <cellStyle name="Normal 217" xfId="59"/>
    <cellStyle name="Normal 218" xfId="216"/>
    <cellStyle name="Normal 219" xfId="217"/>
    <cellStyle name="Normal 22" xfId="197"/>
    <cellStyle name="Normal 220" xfId="79"/>
    <cellStyle name="Normal 221" xfId="107"/>
    <cellStyle name="Normal 222" xfId="80"/>
    <cellStyle name="Normal 223" xfId="50"/>
    <cellStyle name="Normal 224" xfId="34"/>
    <cellStyle name="Normal 225" xfId="91"/>
    <cellStyle name="Normal 226" xfId="17"/>
    <cellStyle name="Normal 23" xfId="195"/>
    <cellStyle name="Normal 24" xfId="49"/>
    <cellStyle name="Normal 25" xfId="124"/>
    <cellStyle name="Normal 26" xfId="48"/>
    <cellStyle name="Normal 27" xfId="46"/>
    <cellStyle name="Normal 28" xfId="51"/>
    <cellStyle name="Normal 29" xfId="14"/>
    <cellStyle name="Normal 3" xfId="215"/>
    <cellStyle name="Normal 30" xfId="203"/>
    <cellStyle name="Normal 31" xfId="94"/>
    <cellStyle name="Normal 32" xfId="221"/>
    <cellStyle name="Normal 33" xfId="224"/>
    <cellStyle name="Normal 34" xfId="98"/>
    <cellStyle name="Normal 35" xfId="225"/>
    <cellStyle name="Normal 36" xfId="204"/>
    <cellStyle name="Normal 37" xfId="226"/>
    <cellStyle name="Normal 38" xfId="54"/>
    <cellStyle name="Normal 39" xfId="167"/>
    <cellStyle name="Normal 4" xfId="19"/>
    <cellStyle name="Normal 40" xfId="16"/>
    <cellStyle name="Normal 41" xfId="196"/>
    <cellStyle name="Normal 42" xfId="198"/>
    <cellStyle name="Normal 43" xfId="199"/>
    <cellStyle name="Normal 44" xfId="77"/>
    <cellStyle name="Normal 45" xfId="76"/>
    <cellStyle name="Normal 46" xfId="73"/>
    <cellStyle name="Normal 47" xfId="143"/>
    <cellStyle name="Normal 48" xfId="210"/>
    <cellStyle name="Normal 49" xfId="212"/>
    <cellStyle name="Normal 5" xfId="90"/>
    <cellStyle name="Normal 50" xfId="213"/>
    <cellStyle name="Normal 51" xfId="219"/>
    <cellStyle name="Normal 52" xfId="100"/>
    <cellStyle name="Normal 53" xfId="97"/>
    <cellStyle name="Normal 54" xfId="9"/>
    <cellStyle name="Normal 55" xfId="10"/>
    <cellStyle name="Normal 56" xfId="28"/>
    <cellStyle name="Normal 57" xfId="5"/>
    <cellStyle name="Normal 58" xfId="45"/>
    <cellStyle name="Normal 59" xfId="101"/>
    <cellStyle name="Normal 6" xfId="128"/>
    <cellStyle name="Normal 60" xfId="44"/>
    <cellStyle name="Normal 61" xfId="42"/>
    <cellStyle name="Normal 62" xfId="22"/>
    <cellStyle name="Normal 63" xfId="209"/>
    <cellStyle name="Normal 64" xfId="208"/>
    <cellStyle name="Normal 65" xfId="3"/>
    <cellStyle name="Normal 66" xfId="1"/>
    <cellStyle name="Normal 67" xfId="67"/>
    <cellStyle name="Normal 68" xfId="122"/>
    <cellStyle name="Normal 69" xfId="61"/>
    <cellStyle name="Normal 7" xfId="89"/>
    <cellStyle name="Normal 70" xfId="119"/>
    <cellStyle name="Normal 71" xfId="192"/>
    <cellStyle name="Normal 72" xfId="161"/>
    <cellStyle name="Normal 73" xfId="160"/>
    <cellStyle name="Normal 74" xfId="159"/>
    <cellStyle name="Normal 75" xfId="158"/>
    <cellStyle name="Normal 76" xfId="81"/>
    <cellStyle name="Normal 77" xfId="72"/>
    <cellStyle name="Normal 78" xfId="202"/>
    <cellStyle name="Normal 79" xfId="32"/>
    <cellStyle name="Normal 8" xfId="127"/>
    <cellStyle name="Normal 80" xfId="84"/>
    <cellStyle name="Normal 81" xfId="205"/>
    <cellStyle name="Normal 82" xfId="206"/>
    <cellStyle name="Normal 83" xfId="207"/>
    <cellStyle name="Normal 84" xfId="117"/>
    <cellStyle name="Normal 85" xfId="200"/>
    <cellStyle name="Normal 86" xfId="92"/>
    <cellStyle name="Normal 87" xfId="96"/>
    <cellStyle name="Normal 88" xfId="95"/>
    <cellStyle name="Normal 89" xfId="11"/>
    <cellStyle name="Normal 9" xfId="126"/>
    <cellStyle name="Normal 90" xfId="174"/>
    <cellStyle name="Normal 91" xfId="12"/>
    <cellStyle name="Normal 92" xfId="173"/>
    <cellStyle name="Normal 93" xfId="13"/>
    <cellStyle name="Normal 94" xfId="172"/>
    <cellStyle name="Normal 95" xfId="171"/>
    <cellStyle name="Normal 96" xfId="38"/>
    <cellStyle name="Normal 97" xfId="170"/>
    <cellStyle name="Normal 98" xfId="169"/>
    <cellStyle name="Normal 99" xfId="168"/>
    <cellStyle name="Separador de milhares" xfId="15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0"/>
  <sheetViews>
    <sheetView showGridLines="0" tabSelected="1" workbookViewId="0">
      <selection activeCell="D18" sqref="D18"/>
    </sheetView>
  </sheetViews>
  <sheetFormatPr defaultRowHeight="12"/>
  <cols>
    <col min="1" max="1" width="2.5703125" style="29" customWidth="1"/>
    <col min="2" max="3" width="20.7109375" style="29" customWidth="1"/>
    <col min="4" max="10" width="30.7109375" style="29" customWidth="1"/>
    <col min="11" max="16384" width="9.140625" style="29"/>
  </cols>
  <sheetData>
    <row r="1" spans="2:10" s="2" customFormat="1" ht="39.75" customHeight="1">
      <c r="B1" s="101" t="s">
        <v>0</v>
      </c>
      <c r="C1" s="3"/>
      <c r="D1" s="3"/>
      <c r="E1" s="3"/>
    </row>
    <row r="2" spans="2:10" s="4" customFormat="1" ht="39.75" customHeight="1">
      <c r="B2" s="5" t="s">
        <v>1</v>
      </c>
      <c r="C2" s="6"/>
      <c r="D2" s="7" t="s">
        <v>2</v>
      </c>
      <c r="E2" s="6"/>
    </row>
    <row r="3" spans="2:10" s="4" customFormat="1" ht="39.75" customHeight="1">
      <c r="B3" s="5" t="s">
        <v>3</v>
      </c>
      <c r="C3" s="6"/>
      <c r="D3" s="7" t="s">
        <v>4</v>
      </c>
      <c r="E3" s="6"/>
    </row>
    <row r="4" spans="2:10" s="4" customFormat="1" ht="39.75" customHeight="1">
      <c r="B4" s="5" t="s">
        <v>5</v>
      </c>
      <c r="C4" s="6"/>
      <c r="D4" s="8" t="str">
        <f>JE!C4</f>
        <v>ABRIL</v>
      </c>
      <c r="E4" s="9" t="str">
        <f>JE!D4</f>
        <v>2021</v>
      </c>
    </row>
    <row r="5" spans="2:10" s="4" customFormat="1" ht="39.75" customHeight="1">
      <c r="B5" s="105" t="s">
        <v>6</v>
      </c>
      <c r="C5" s="105"/>
      <c r="D5" s="105"/>
      <c r="E5" s="105"/>
      <c r="F5" s="105"/>
      <c r="G5" s="105"/>
      <c r="H5" s="105"/>
      <c r="I5" s="105"/>
      <c r="J5" s="105"/>
    </row>
    <row r="6" spans="2:10" s="2" customFormat="1" ht="39.75" customHeight="1">
      <c r="B6" s="10" t="s">
        <v>7</v>
      </c>
    </row>
    <row r="7" spans="2:10" s="2" customFormat="1" ht="9" customHeight="1">
      <c r="B7" s="108"/>
      <c r="C7" s="108"/>
      <c r="D7" s="108"/>
      <c r="E7" s="108"/>
      <c r="F7" s="108"/>
      <c r="G7" s="108"/>
      <c r="H7" s="108"/>
      <c r="I7" s="108"/>
      <c r="J7" s="108"/>
    </row>
    <row r="8" spans="2:10" ht="39.75" customHeight="1">
      <c r="B8" s="113" t="s">
        <v>8</v>
      </c>
      <c r="C8" s="114"/>
      <c r="D8" s="106" t="s">
        <v>9</v>
      </c>
      <c r="E8" s="106"/>
      <c r="F8" s="106"/>
      <c r="G8" s="106"/>
      <c r="H8" s="106"/>
      <c r="I8" s="106"/>
      <c r="J8" s="107"/>
    </row>
    <row r="9" spans="2:10" ht="24.75" customHeight="1">
      <c r="B9" s="109" t="s">
        <v>10</v>
      </c>
      <c r="C9" s="111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</row>
    <row r="10" spans="2:10" ht="24.75" customHeight="1">
      <c r="B10" s="110"/>
      <c r="C10" s="112"/>
      <c r="D10" s="106"/>
      <c r="E10" s="106"/>
      <c r="F10" s="106"/>
      <c r="G10" s="106"/>
      <c r="H10" s="11" t="s">
        <v>17</v>
      </c>
      <c r="I10" s="13" t="s">
        <v>18</v>
      </c>
      <c r="J10" s="12" t="s">
        <v>19</v>
      </c>
    </row>
    <row r="11" spans="2:10" ht="24.75" customHeight="1">
      <c r="B11" s="14" t="s">
        <v>20</v>
      </c>
      <c r="C11" s="15" t="s">
        <v>21</v>
      </c>
      <c r="D11" s="16">
        <f>TSE!$D$11</f>
        <v>905</v>
      </c>
      <c r="E11" s="16">
        <f>TSE!$E$11</f>
        <v>203</v>
      </c>
      <c r="F11" s="16">
        <f>TSE!$F$11</f>
        <v>3</v>
      </c>
      <c r="G11" s="16">
        <f>TSE!$G$11</f>
        <v>0</v>
      </c>
      <c r="H11" s="16">
        <f>TSE!$H$11</f>
        <v>1203</v>
      </c>
      <c r="I11" s="16">
        <f>TSE!$I$11</f>
        <v>1990</v>
      </c>
      <c r="J11" s="17">
        <f t="shared" ref="J11:J38" si="0">H11+I11</f>
        <v>3193</v>
      </c>
    </row>
    <row r="12" spans="2:10" ht="24.75" customHeight="1">
      <c r="B12" s="18" t="s">
        <v>22</v>
      </c>
      <c r="C12" s="19" t="s">
        <v>23</v>
      </c>
      <c r="D12" s="20">
        <f>'TRE-AC'!$D$11</f>
        <v>138</v>
      </c>
      <c r="E12" s="20">
        <f>'TRE-AC'!$E$11</f>
        <v>40</v>
      </c>
      <c r="F12" s="20">
        <f>'TRE-AC'!$F$11</f>
        <v>0</v>
      </c>
      <c r="G12" s="20">
        <f>'TRE-AC'!$G$11</f>
        <v>0</v>
      </c>
      <c r="H12" s="20">
        <f>'TRE-AC'!$H$11</f>
        <v>138</v>
      </c>
      <c r="I12" s="20">
        <f>'TRE-AC'!$I$11</f>
        <v>269</v>
      </c>
      <c r="J12" s="21">
        <f t="shared" si="0"/>
        <v>407</v>
      </c>
    </row>
    <row r="13" spans="2:10" ht="24.75" customHeight="1">
      <c r="B13" s="18" t="s">
        <v>24</v>
      </c>
      <c r="C13" s="19" t="s">
        <v>25</v>
      </c>
      <c r="D13" s="20">
        <f>'TRE-AL'!$D$11</f>
        <v>299</v>
      </c>
      <c r="E13" s="20">
        <f>'TRE-AL'!$E$11</f>
        <v>54</v>
      </c>
      <c r="F13" s="20">
        <f>'TRE-AL'!$F$11</f>
        <v>46</v>
      </c>
      <c r="G13" s="20">
        <f>'TRE-AL'!$G$11</f>
        <v>0</v>
      </c>
      <c r="H13" s="20">
        <f>'TRE-AL'!$H$11</f>
        <v>337</v>
      </c>
      <c r="I13" s="20">
        <f>'TRE-AL'!$I$11</f>
        <v>494</v>
      </c>
      <c r="J13" s="21">
        <f t="shared" si="0"/>
        <v>831</v>
      </c>
    </row>
    <row r="14" spans="2:10" ht="24.75" customHeight="1">
      <c r="B14" s="18" t="s">
        <v>26</v>
      </c>
      <c r="C14" s="19" t="s">
        <v>27</v>
      </c>
      <c r="D14" s="20">
        <f>'TRE-AM'!$D$11</f>
        <v>378</v>
      </c>
      <c r="E14" s="20">
        <f>'TRE-AM'!$E$11</f>
        <v>80</v>
      </c>
      <c r="F14" s="20">
        <f>'TRE-AM'!$F$11</f>
        <v>10</v>
      </c>
      <c r="G14" s="20">
        <f>'TRE-AM'!$G$11</f>
        <v>0</v>
      </c>
      <c r="H14" s="20">
        <f>'TRE-AM'!$H$11</f>
        <v>394</v>
      </c>
      <c r="I14" s="20">
        <f>'TRE-AM'!$I$11</f>
        <v>809</v>
      </c>
      <c r="J14" s="21">
        <f t="shared" si="0"/>
        <v>1203</v>
      </c>
    </row>
    <row r="15" spans="2:10" ht="24.75" customHeight="1">
      <c r="B15" s="18" t="s">
        <v>28</v>
      </c>
      <c r="C15" s="19" t="s">
        <v>29</v>
      </c>
      <c r="D15" s="20">
        <f>'TRE-BA'!$D$11</f>
        <v>923</v>
      </c>
      <c r="E15" s="20">
        <f>'TRE-BA'!$E$11</f>
        <v>162</v>
      </c>
      <c r="F15" s="20">
        <f>'TRE-BA'!$F$11</f>
        <v>64</v>
      </c>
      <c r="G15" s="20">
        <f>'TRE-BA'!$G$11</f>
        <v>0</v>
      </c>
      <c r="H15" s="20">
        <f>'TRE-BA'!$H$11</f>
        <v>840</v>
      </c>
      <c r="I15" s="20">
        <f>'TRE-BA'!$I$11</f>
        <v>723</v>
      </c>
      <c r="J15" s="21">
        <f t="shared" si="0"/>
        <v>1563</v>
      </c>
    </row>
    <row r="16" spans="2:10" s="22" customFormat="1" ht="24.75" customHeight="1">
      <c r="B16" s="18" t="s">
        <v>30</v>
      </c>
      <c r="C16" s="19" t="s">
        <v>31</v>
      </c>
      <c r="D16" s="20">
        <f>'TRE-CE'!$D$11</f>
        <v>746</v>
      </c>
      <c r="E16" s="20">
        <f>'TRE-CE'!$E$11</f>
        <v>131</v>
      </c>
      <c r="F16" s="20">
        <f>'TRE-CE'!$F$11</f>
        <v>13</v>
      </c>
      <c r="G16" s="20">
        <f>'TRE-CE'!$G$11</f>
        <v>0</v>
      </c>
      <c r="H16" s="20">
        <f>'TRE-CE'!$H$11</f>
        <v>711</v>
      </c>
      <c r="I16" s="20">
        <f>'TRE-CE'!$I$11</f>
        <v>779</v>
      </c>
      <c r="J16" s="21">
        <f t="shared" si="0"/>
        <v>1490</v>
      </c>
    </row>
    <row r="17" spans="2:10" ht="24.75" customHeight="1">
      <c r="B17" s="18" t="s">
        <v>32</v>
      </c>
      <c r="C17" s="19" t="s">
        <v>33</v>
      </c>
      <c r="D17" s="20">
        <f>'TRE-DF'!$D$11</f>
        <v>298</v>
      </c>
      <c r="E17" s="20">
        <f>'TRE-DF'!$E$11</f>
        <v>61</v>
      </c>
      <c r="F17" s="20">
        <f>'TRE-DF'!$F$11</f>
        <v>6</v>
      </c>
      <c r="G17" s="20">
        <f>'TRE-DF'!$G$11</f>
        <v>0</v>
      </c>
      <c r="H17" s="20">
        <f>'TRE-DF'!$H$11</f>
        <v>241</v>
      </c>
      <c r="I17" s="20">
        <f>'TRE-DF'!$I$11</f>
        <v>362</v>
      </c>
      <c r="J17" s="21">
        <f t="shared" si="0"/>
        <v>603</v>
      </c>
    </row>
    <row r="18" spans="2:10" ht="24.75" customHeight="1">
      <c r="B18" s="18" t="s">
        <v>34</v>
      </c>
      <c r="C18" s="19" t="s">
        <v>35</v>
      </c>
      <c r="D18" s="20">
        <f>'TRE-ES'!$D$11</f>
        <v>337</v>
      </c>
      <c r="E18" s="20">
        <f>'TRE-ES'!$E$11</f>
        <v>81</v>
      </c>
      <c r="F18" s="20">
        <f>'TRE-ES'!$F$11</f>
        <v>2</v>
      </c>
      <c r="G18" s="20">
        <f>'TRE-ES'!$G$11</f>
        <v>0</v>
      </c>
      <c r="H18" s="20">
        <f>'TRE-ES'!$H$11</f>
        <v>370</v>
      </c>
      <c r="I18" s="20">
        <f>'TRE-ES'!$I$11</f>
        <v>357</v>
      </c>
      <c r="J18" s="21">
        <f t="shared" si="0"/>
        <v>727</v>
      </c>
    </row>
    <row r="19" spans="2:10" ht="24.75" customHeight="1">
      <c r="B19" s="18" t="s">
        <v>36</v>
      </c>
      <c r="C19" s="19" t="s">
        <v>37</v>
      </c>
      <c r="D19" s="20">
        <f>'TRE-GO'!$D$11</f>
        <v>539</v>
      </c>
      <c r="E19" s="20">
        <f>'TRE-GO'!$E$11</f>
        <v>136</v>
      </c>
      <c r="F19" s="20">
        <f>'TRE-GO'!$F$11</f>
        <v>13</v>
      </c>
      <c r="G19" s="20">
        <f>'TRE-GO'!$G$11</f>
        <v>0</v>
      </c>
      <c r="H19" s="20">
        <f>'TRE-GO'!$H$11</f>
        <v>573</v>
      </c>
      <c r="I19" s="20">
        <f>'TRE-GO'!$I$11</f>
        <v>910</v>
      </c>
      <c r="J19" s="21">
        <f t="shared" si="0"/>
        <v>1483</v>
      </c>
    </row>
    <row r="20" spans="2:10" ht="24.75" customHeight="1">
      <c r="B20" s="18" t="s">
        <v>38</v>
      </c>
      <c r="C20" s="19" t="s">
        <v>39</v>
      </c>
      <c r="D20" s="20">
        <f>'TRE-MA'!$D$11</f>
        <v>561</v>
      </c>
      <c r="E20" s="20">
        <f>'TRE-MA'!$E$11</f>
        <v>145</v>
      </c>
      <c r="F20" s="20">
        <f>'TRE-MA'!$F$11</f>
        <v>4</v>
      </c>
      <c r="G20" s="20">
        <f>'TRE-MA'!$G$11</f>
        <v>0</v>
      </c>
      <c r="H20" s="20">
        <f>'TRE-MA'!$H$11</f>
        <v>464</v>
      </c>
      <c r="I20" s="20">
        <f>'TRE-MA'!$I$11</f>
        <v>695</v>
      </c>
      <c r="J20" s="21">
        <f t="shared" si="0"/>
        <v>1159</v>
      </c>
    </row>
    <row r="21" spans="2:10" ht="24.75" customHeight="1">
      <c r="B21" s="18" t="s">
        <v>40</v>
      </c>
      <c r="C21" s="19" t="s">
        <v>41</v>
      </c>
      <c r="D21" s="20">
        <f>'TRE-MT'!$D$11</f>
        <v>319</v>
      </c>
      <c r="E21" s="20">
        <f>'TRE-MT'!$E$11</f>
        <v>68</v>
      </c>
      <c r="F21" s="20">
        <f>'TRE-MT'!$F$11</f>
        <v>0</v>
      </c>
      <c r="G21" s="20">
        <f>'TRE-MT'!$G$11</f>
        <v>0</v>
      </c>
      <c r="H21" s="20">
        <f>'TRE-MT'!$H$11</f>
        <v>340</v>
      </c>
      <c r="I21" s="20">
        <f>'TRE-MT'!$I$11</f>
        <v>559</v>
      </c>
      <c r="J21" s="21">
        <f t="shared" si="0"/>
        <v>899</v>
      </c>
    </row>
    <row r="22" spans="2:10" ht="24.75" customHeight="1">
      <c r="B22" s="18" t="s">
        <v>42</v>
      </c>
      <c r="C22" s="19" t="s">
        <v>43</v>
      </c>
      <c r="D22" s="20">
        <f>'TRE-MS'!$D$11</f>
        <v>315</v>
      </c>
      <c r="E22" s="20">
        <f>'TRE-MS'!$E$11</f>
        <v>68</v>
      </c>
      <c r="F22" s="20">
        <f>'TRE-MS'!$F$11</f>
        <v>0</v>
      </c>
      <c r="G22" s="20">
        <f>'TRE-MS'!$G$11</f>
        <v>0</v>
      </c>
      <c r="H22" s="20">
        <f>'TRE-MS'!$H$11</f>
        <v>343</v>
      </c>
      <c r="I22" s="20">
        <f>'TRE-MS'!$I$11</f>
        <v>457</v>
      </c>
      <c r="J22" s="21">
        <f t="shared" si="0"/>
        <v>800</v>
      </c>
    </row>
    <row r="23" spans="2:10" ht="24.75" customHeight="1">
      <c r="B23" s="18" t="s">
        <v>44</v>
      </c>
      <c r="C23" s="19" t="s">
        <v>45</v>
      </c>
      <c r="D23" s="20">
        <f>'TRE-MG'!$D$11</f>
        <v>1767</v>
      </c>
      <c r="E23" s="20">
        <f>'TRE-MG'!$E$11</f>
        <v>381</v>
      </c>
      <c r="F23" s="20">
        <f>'TRE-MG'!$F$11</f>
        <v>130</v>
      </c>
      <c r="G23" s="20">
        <f>'TRE-MG'!$G$11</f>
        <v>0</v>
      </c>
      <c r="H23" s="20">
        <f>'TRE-MG'!$H$11</f>
        <v>2062</v>
      </c>
      <c r="I23" s="20">
        <f>'TRE-MG'!$I$11</f>
        <v>2895</v>
      </c>
      <c r="J23" s="21">
        <f t="shared" si="0"/>
        <v>4957</v>
      </c>
    </row>
    <row r="24" spans="2:10" ht="24.75" customHeight="1">
      <c r="B24" s="18" t="s">
        <v>46</v>
      </c>
      <c r="C24" s="19" t="s">
        <v>47</v>
      </c>
      <c r="D24" s="20">
        <f>'TRE-PA'!$D$11</f>
        <v>563</v>
      </c>
      <c r="E24" s="20">
        <f>'TRE-PA'!$E$11</f>
        <v>150</v>
      </c>
      <c r="F24" s="20">
        <f>'TRE-PA'!$F$11</f>
        <v>8</v>
      </c>
      <c r="G24" s="20">
        <f>'TRE-PA'!$G$11</f>
        <v>0</v>
      </c>
      <c r="H24" s="20">
        <f>'TRE-PA'!$H$11</f>
        <v>553</v>
      </c>
      <c r="I24" s="20">
        <f>'TRE-PA'!$I$11</f>
        <v>1054</v>
      </c>
      <c r="J24" s="21">
        <f t="shared" si="0"/>
        <v>1607</v>
      </c>
    </row>
    <row r="25" spans="2:10" ht="24.75" customHeight="1">
      <c r="B25" s="18" t="s">
        <v>48</v>
      </c>
      <c r="C25" s="19" t="s">
        <v>49</v>
      </c>
      <c r="D25" s="20">
        <f>'TRE-PB'!$D$11</f>
        <v>449</v>
      </c>
      <c r="E25" s="20">
        <f>'TRE-PB'!$E$11</f>
        <v>75</v>
      </c>
      <c r="F25" s="20">
        <f>'TRE-PB'!$F$11</f>
        <v>1</v>
      </c>
      <c r="G25" s="20">
        <f>'TRE-PB'!$G$11</f>
        <v>0</v>
      </c>
      <c r="H25" s="20">
        <f>'TRE-PB'!$H$11</f>
        <v>458</v>
      </c>
      <c r="I25" s="20">
        <f>'TRE-PB'!$I$11</f>
        <v>745</v>
      </c>
      <c r="J25" s="21">
        <f t="shared" si="0"/>
        <v>1203</v>
      </c>
    </row>
    <row r="26" spans="2:10" ht="24.75" customHeight="1">
      <c r="B26" s="18" t="s">
        <v>50</v>
      </c>
      <c r="C26" s="19" t="s">
        <v>51</v>
      </c>
      <c r="D26" s="20">
        <f>'TRE-PR'!$D$11</f>
        <v>880</v>
      </c>
      <c r="E26" s="20">
        <f>'TRE-PR'!$E$11</f>
        <v>204</v>
      </c>
      <c r="F26" s="20">
        <f>'TRE-PR'!$F$11</f>
        <v>53</v>
      </c>
      <c r="G26" s="20">
        <f>'TRE-PR'!$G$11</f>
        <v>0</v>
      </c>
      <c r="H26" s="20">
        <f>'TRE-PR'!$H$11</f>
        <v>1011</v>
      </c>
      <c r="I26" s="20">
        <f>'TRE-PR'!$I$11</f>
        <v>1245</v>
      </c>
      <c r="J26" s="21">
        <f t="shared" si="0"/>
        <v>2256</v>
      </c>
    </row>
    <row r="27" spans="2:10" ht="24.75" customHeight="1">
      <c r="B27" s="18" t="s">
        <v>52</v>
      </c>
      <c r="C27" s="19" t="s">
        <v>53</v>
      </c>
      <c r="D27" s="20">
        <f>'TRE-PE'!$D$11</f>
        <v>844</v>
      </c>
      <c r="E27" s="20">
        <f>'TRE-PE'!$E$11</f>
        <v>172</v>
      </c>
      <c r="F27" s="20">
        <f>'TRE-PE'!$F$11</f>
        <v>24</v>
      </c>
      <c r="G27" s="20">
        <f>'TRE-PE'!$G$11</f>
        <v>0</v>
      </c>
      <c r="H27" s="20">
        <f>'TRE-PE'!$H$11</f>
        <v>890</v>
      </c>
      <c r="I27" s="20">
        <f>'TRE-PE'!$I$11</f>
        <v>1066</v>
      </c>
      <c r="J27" s="21">
        <f t="shared" si="0"/>
        <v>1956</v>
      </c>
    </row>
    <row r="28" spans="2:10" ht="24.75" customHeight="1">
      <c r="B28" s="18" t="s">
        <v>54</v>
      </c>
      <c r="C28" s="19" t="s">
        <v>55</v>
      </c>
      <c r="D28" s="20">
        <f>'TRE-PI'!$D$11</f>
        <v>483</v>
      </c>
      <c r="E28" s="20">
        <f>'TRE-PI'!$E$11</f>
        <v>117</v>
      </c>
      <c r="F28" s="20">
        <f>'TRE-PI'!$F$11</f>
        <v>9</v>
      </c>
      <c r="G28" s="20">
        <f>'TRE-PI'!$G$11</f>
        <v>0</v>
      </c>
      <c r="H28" s="20">
        <f>'TRE-PI'!$H$11</f>
        <v>500</v>
      </c>
      <c r="I28" s="20">
        <f>'TRE-PI'!$I$11</f>
        <v>886</v>
      </c>
      <c r="J28" s="21">
        <f t="shared" si="0"/>
        <v>1386</v>
      </c>
    </row>
    <row r="29" spans="2:10" ht="24.75" customHeight="1">
      <c r="B29" s="18" t="s">
        <v>56</v>
      </c>
      <c r="C29" s="19" t="s">
        <v>57</v>
      </c>
      <c r="D29" s="20">
        <f>'TRE-RJ'!$D$11</f>
        <v>1278</v>
      </c>
      <c r="E29" s="20">
        <f>'TRE-RJ'!$E$11</f>
        <v>226</v>
      </c>
      <c r="F29" s="20">
        <f>'TRE-RJ'!$F$11</f>
        <v>374</v>
      </c>
      <c r="G29" s="20">
        <f>'TRE-RJ'!$G$11</f>
        <v>0</v>
      </c>
      <c r="H29" s="20">
        <f>'TRE-RJ'!$H$11</f>
        <v>1683</v>
      </c>
      <c r="I29" s="20">
        <f>'TRE-RJ'!$I$11</f>
        <v>2230</v>
      </c>
      <c r="J29" s="21">
        <f t="shared" si="0"/>
        <v>3913</v>
      </c>
    </row>
    <row r="30" spans="2:10" ht="24.75" customHeight="1">
      <c r="B30" s="18" t="s">
        <v>58</v>
      </c>
      <c r="C30" s="19" t="s">
        <v>59</v>
      </c>
      <c r="D30" s="20">
        <f>'TRE-RN'!$D$11</f>
        <v>457</v>
      </c>
      <c r="E30" s="20">
        <f>'TRE-RN'!$E$11</f>
        <v>106</v>
      </c>
      <c r="F30" s="20">
        <f>'TRE-RN'!$F$11</f>
        <v>0</v>
      </c>
      <c r="G30" s="20">
        <f>'TRE-RN'!$G$11</f>
        <v>0</v>
      </c>
      <c r="H30" s="20">
        <f>'TRE-RN'!$H$11</f>
        <v>439</v>
      </c>
      <c r="I30" s="20">
        <f>'TRE-RN'!$I$11</f>
        <v>675</v>
      </c>
      <c r="J30" s="21">
        <f t="shared" si="0"/>
        <v>1114</v>
      </c>
    </row>
    <row r="31" spans="2:10" ht="24.75" customHeight="1">
      <c r="B31" s="18" t="s">
        <v>60</v>
      </c>
      <c r="C31" s="19" t="s">
        <v>61</v>
      </c>
      <c r="D31" s="20">
        <f>'TRE-RS'!$D$11</f>
        <v>807</v>
      </c>
      <c r="E31" s="20">
        <f>'TRE-RS'!$E$11</f>
        <v>134</v>
      </c>
      <c r="F31" s="20">
        <f>'TRE-RS'!$F$11</f>
        <v>4</v>
      </c>
      <c r="G31" s="20">
        <f>'TRE-RS'!$G$11</f>
        <v>0</v>
      </c>
      <c r="H31" s="20">
        <f>'TRE-RS'!$H$11</f>
        <v>918</v>
      </c>
      <c r="I31" s="20">
        <f>'TRE-RS'!$I$11</f>
        <v>959</v>
      </c>
      <c r="J31" s="21">
        <f t="shared" si="0"/>
        <v>1877</v>
      </c>
    </row>
    <row r="32" spans="2:10" ht="24.75" customHeight="1">
      <c r="B32" s="18" t="s">
        <v>62</v>
      </c>
      <c r="C32" s="19" t="s">
        <v>63</v>
      </c>
      <c r="D32" s="20">
        <f>'TRE-RO'!$D$11</f>
        <v>243</v>
      </c>
      <c r="E32" s="20">
        <f>'TRE-RO'!$E$11</f>
        <v>64</v>
      </c>
      <c r="F32" s="20">
        <f>'TRE-RO'!$F$11</f>
        <v>0</v>
      </c>
      <c r="G32" s="20">
        <f>'TRE-RO'!$G$11</f>
        <v>0</v>
      </c>
      <c r="H32" s="20">
        <f>'TRE-RO'!$H$11</f>
        <v>235</v>
      </c>
      <c r="I32" s="20">
        <f>'TRE-RO'!$I$11</f>
        <v>358</v>
      </c>
      <c r="J32" s="21">
        <f t="shared" si="0"/>
        <v>593</v>
      </c>
    </row>
    <row r="33" spans="2:10" ht="24.75" customHeight="1">
      <c r="B33" s="18" t="s">
        <v>64</v>
      </c>
      <c r="C33" s="19" t="s">
        <v>65</v>
      </c>
      <c r="D33" s="20">
        <f>'TRE-SC'!$D$11</f>
        <v>493</v>
      </c>
      <c r="E33" s="20">
        <f>'TRE-SC'!$E$11</f>
        <v>109</v>
      </c>
      <c r="F33" s="20">
        <f>'TRE-SC'!$F$11</f>
        <v>0</v>
      </c>
      <c r="G33" s="20">
        <f>'TRE-SC'!$G$11</f>
        <v>0</v>
      </c>
      <c r="H33" s="20">
        <f>'TRE-SC'!$H$11</f>
        <v>642</v>
      </c>
      <c r="I33" s="20">
        <f>'TRE-SC'!$I$11</f>
        <v>882</v>
      </c>
      <c r="J33" s="21">
        <f t="shared" si="0"/>
        <v>1524</v>
      </c>
    </row>
    <row r="34" spans="2:10" ht="24.75" customHeight="1">
      <c r="B34" s="18" t="s">
        <v>66</v>
      </c>
      <c r="C34" s="19" t="s">
        <v>67</v>
      </c>
      <c r="D34" s="20">
        <f>'TRE-SP'!$D$11</f>
        <v>2052</v>
      </c>
      <c r="E34" s="20">
        <f>'TRE-SP'!$E$11</f>
        <v>353</v>
      </c>
      <c r="F34" s="20">
        <f>'TRE-SP'!$F$11</f>
        <v>226</v>
      </c>
      <c r="G34" s="20">
        <f>'TRE-SP'!$G$11</f>
        <v>0</v>
      </c>
      <c r="H34" s="20">
        <f>'TRE-SP'!$H$11</f>
        <v>2812</v>
      </c>
      <c r="I34" s="20">
        <f>'TRE-SP'!$I$11</f>
        <v>3174</v>
      </c>
      <c r="J34" s="21">
        <f t="shared" si="0"/>
        <v>5986</v>
      </c>
    </row>
    <row r="35" spans="2:10" ht="24.75" customHeight="1">
      <c r="B35" s="18" t="s">
        <v>68</v>
      </c>
      <c r="C35" s="19" t="s">
        <v>69</v>
      </c>
      <c r="D35" s="20">
        <f>'TRE-SE'!$D$11</f>
        <v>264</v>
      </c>
      <c r="E35" s="20">
        <f>'TRE-SE'!$E$11</f>
        <v>46</v>
      </c>
      <c r="F35" s="20">
        <f>'TRE-SE'!$F$11</f>
        <v>12</v>
      </c>
      <c r="G35" s="20">
        <f>'TRE-SE'!$G$11</f>
        <v>0</v>
      </c>
      <c r="H35" s="20">
        <f>'TRE-SE'!$H$11</f>
        <v>268</v>
      </c>
      <c r="I35" s="20">
        <f>'TRE-SE'!$I$11</f>
        <v>371</v>
      </c>
      <c r="J35" s="21">
        <f t="shared" si="0"/>
        <v>639</v>
      </c>
    </row>
    <row r="36" spans="2:10" ht="24.75" customHeight="1">
      <c r="B36" s="18" t="s">
        <v>70</v>
      </c>
      <c r="C36" s="19" t="s">
        <v>71</v>
      </c>
      <c r="D36" s="20">
        <f>'TRE-TO'!$D$11</f>
        <v>241</v>
      </c>
      <c r="E36" s="20">
        <f>'TRE-TO'!$E$11</f>
        <v>56</v>
      </c>
      <c r="F36" s="20">
        <f>'TRE-TO'!$F$11</f>
        <v>0</v>
      </c>
      <c r="G36" s="20">
        <f>'TRE-TO'!$G$11</f>
        <v>0</v>
      </c>
      <c r="H36" s="20">
        <f>'TRE-TO'!$H$11</f>
        <v>246</v>
      </c>
      <c r="I36" s="20">
        <f>'TRE-TO'!$I$11</f>
        <v>409</v>
      </c>
      <c r="J36" s="21">
        <f t="shared" si="0"/>
        <v>655</v>
      </c>
    </row>
    <row r="37" spans="2:10" ht="24.75" customHeight="1">
      <c r="B37" s="18" t="s">
        <v>72</v>
      </c>
      <c r="C37" s="19" t="s">
        <v>73</v>
      </c>
      <c r="D37" s="20">
        <f>'TRE-RR'!$D$11</f>
        <v>126</v>
      </c>
      <c r="E37" s="20">
        <f>'TRE-RR'!$E$11</f>
        <v>31</v>
      </c>
      <c r="F37" s="20">
        <f>'TRE-RR'!$F$11</f>
        <v>0</v>
      </c>
      <c r="G37" s="20">
        <f>'TRE-RR'!$G$11</f>
        <v>0</v>
      </c>
      <c r="H37" s="20">
        <f>'TRE-RR'!$H$11</f>
        <v>156</v>
      </c>
      <c r="I37" s="20">
        <f>'TRE-RR'!$I$11</f>
        <v>349</v>
      </c>
      <c r="J37" s="21">
        <f t="shared" si="0"/>
        <v>505</v>
      </c>
    </row>
    <row r="38" spans="2:10" ht="24.75" customHeight="1">
      <c r="B38" s="23" t="s">
        <v>74</v>
      </c>
      <c r="C38" s="24" t="s">
        <v>75</v>
      </c>
      <c r="D38" s="25">
        <f>'TRE-AP'!$D$11</f>
        <v>145</v>
      </c>
      <c r="E38" s="25">
        <f>'TRE-AP'!$E$11</f>
        <v>28</v>
      </c>
      <c r="F38" s="25">
        <f>'TRE-AP'!$F$11</f>
        <v>0</v>
      </c>
      <c r="G38" s="25">
        <f>'TRE-AP'!$G$11</f>
        <v>0</v>
      </c>
      <c r="H38" s="25">
        <f>'TRE-AP'!$H$11</f>
        <v>142</v>
      </c>
      <c r="I38" s="25">
        <f>'TRE-AP'!$I$11</f>
        <v>362</v>
      </c>
      <c r="J38" s="26">
        <f t="shared" si="0"/>
        <v>504</v>
      </c>
    </row>
    <row r="39" spans="2:10" ht="24.75" customHeight="1">
      <c r="B39" s="103" t="s">
        <v>19</v>
      </c>
      <c r="C39" s="104"/>
      <c r="D39" s="27">
        <f t="shared" ref="D39:J39" si="1">SUM(D11:D38)</f>
        <v>16850</v>
      </c>
      <c r="E39" s="27">
        <f t="shared" si="1"/>
        <v>3481</v>
      </c>
      <c r="F39" s="27">
        <f t="shared" si="1"/>
        <v>1002</v>
      </c>
      <c r="G39" s="27">
        <f t="shared" si="1"/>
        <v>0</v>
      </c>
      <c r="H39" s="27">
        <f t="shared" si="1"/>
        <v>18969</v>
      </c>
      <c r="I39" s="27">
        <f t="shared" si="1"/>
        <v>26064</v>
      </c>
      <c r="J39" s="28">
        <f t="shared" si="1"/>
        <v>45033</v>
      </c>
    </row>
    <row r="40" spans="2:10" ht="15" customHeight="1">
      <c r="B40" s="102"/>
      <c r="C40" s="102"/>
      <c r="D40" s="102"/>
      <c r="E40" s="102"/>
      <c r="F40" s="102"/>
      <c r="G40" s="102"/>
      <c r="H40" s="102"/>
      <c r="I40" s="102"/>
      <c r="J40" s="102"/>
    </row>
  </sheetData>
  <mergeCells count="13">
    <mergeCell ref="B40:J40"/>
    <mergeCell ref="B39:C39"/>
    <mergeCell ref="B5:J5"/>
    <mergeCell ref="D8:J8"/>
    <mergeCell ref="D9:D10"/>
    <mergeCell ref="E9:E10"/>
    <mergeCell ref="F9:F10"/>
    <mergeCell ref="H9:J9"/>
    <mergeCell ref="G9:G10"/>
    <mergeCell ref="B7:J7"/>
    <mergeCell ref="B9:B10"/>
    <mergeCell ref="C9:C10"/>
    <mergeCell ref="B8:C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32</v>
      </c>
      <c r="C11" s="57" t="s">
        <v>33</v>
      </c>
      <c r="D11" s="58">
        <v>298</v>
      </c>
      <c r="E11" s="58">
        <v>61</v>
      </c>
      <c r="F11" s="58">
        <v>6</v>
      </c>
      <c r="G11" s="59">
        <v>0</v>
      </c>
      <c r="H11" s="58">
        <v>241</v>
      </c>
      <c r="I11" s="58">
        <v>362</v>
      </c>
      <c r="J11" s="60">
        <f>H11+I11</f>
        <v>603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298</v>
      </c>
      <c r="E12" s="61">
        <f t="shared" si="0"/>
        <v>61</v>
      </c>
      <c r="F12" s="61">
        <f t="shared" si="0"/>
        <v>6</v>
      </c>
      <c r="G12" s="61">
        <f t="shared" si="0"/>
        <v>0</v>
      </c>
      <c r="H12" s="61">
        <f t="shared" si="0"/>
        <v>241</v>
      </c>
      <c r="I12" s="61">
        <f t="shared" si="0"/>
        <v>362</v>
      </c>
      <c r="J12" s="62">
        <f t="shared" si="0"/>
        <v>603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103.93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34</v>
      </c>
      <c r="C11" s="57" t="s">
        <v>35</v>
      </c>
      <c r="D11" s="58">
        <v>337</v>
      </c>
      <c r="E11" s="58">
        <v>81</v>
      </c>
      <c r="F11" s="58">
        <v>2</v>
      </c>
      <c r="G11" s="59">
        <v>0</v>
      </c>
      <c r="H11" s="58">
        <v>370</v>
      </c>
      <c r="I11" s="58">
        <v>357</v>
      </c>
      <c r="J11" s="60">
        <f>H11+I11</f>
        <v>727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337</v>
      </c>
      <c r="E12" s="61">
        <f t="shared" si="0"/>
        <v>81</v>
      </c>
      <c r="F12" s="61">
        <f t="shared" si="0"/>
        <v>2</v>
      </c>
      <c r="G12" s="61">
        <f t="shared" si="0"/>
        <v>0</v>
      </c>
      <c r="H12" s="61">
        <f t="shared" si="0"/>
        <v>370</v>
      </c>
      <c r="I12" s="61">
        <f t="shared" si="0"/>
        <v>357</v>
      </c>
      <c r="J12" s="62">
        <f t="shared" si="0"/>
        <v>727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86.3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36</v>
      </c>
      <c r="C11" s="57" t="s">
        <v>37</v>
      </c>
      <c r="D11" s="58">
        <v>539</v>
      </c>
      <c r="E11" s="58">
        <v>136</v>
      </c>
      <c r="F11" s="58">
        <v>13</v>
      </c>
      <c r="G11" s="59">
        <v>0</v>
      </c>
      <c r="H11" s="58">
        <v>573</v>
      </c>
      <c r="I11" s="58">
        <v>910</v>
      </c>
      <c r="J11" s="60">
        <f>H11+I11</f>
        <v>1483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539</v>
      </c>
      <c r="E12" s="61">
        <f t="shared" si="0"/>
        <v>136</v>
      </c>
      <c r="F12" s="61">
        <f t="shared" si="0"/>
        <v>13</v>
      </c>
      <c r="G12" s="61">
        <f t="shared" si="0"/>
        <v>0</v>
      </c>
      <c r="H12" s="61">
        <f t="shared" si="0"/>
        <v>573</v>
      </c>
      <c r="I12" s="61">
        <f t="shared" si="0"/>
        <v>910</v>
      </c>
      <c r="J12" s="62">
        <f t="shared" si="0"/>
        <v>1483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169.46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38</v>
      </c>
      <c r="C11" s="57" t="s">
        <v>39</v>
      </c>
      <c r="D11" s="58">
        <v>561</v>
      </c>
      <c r="E11" s="58">
        <v>145</v>
      </c>
      <c r="F11" s="58">
        <v>4</v>
      </c>
      <c r="G11" s="59">
        <v>0</v>
      </c>
      <c r="H11" s="58">
        <v>464</v>
      </c>
      <c r="I11" s="58">
        <v>695</v>
      </c>
      <c r="J11" s="60">
        <f>H11+I11</f>
        <v>1159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561</v>
      </c>
      <c r="E12" s="61">
        <f t="shared" si="0"/>
        <v>145</v>
      </c>
      <c r="F12" s="61">
        <f t="shared" si="0"/>
        <v>4</v>
      </c>
      <c r="G12" s="61">
        <f t="shared" si="0"/>
        <v>0</v>
      </c>
      <c r="H12" s="61">
        <f t="shared" si="0"/>
        <v>464</v>
      </c>
      <c r="I12" s="61">
        <f t="shared" si="0"/>
        <v>695</v>
      </c>
      <c r="J12" s="62">
        <f t="shared" si="0"/>
        <v>1159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459.96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40</v>
      </c>
      <c r="C11" s="57" t="s">
        <v>41</v>
      </c>
      <c r="D11" s="58">
        <v>319</v>
      </c>
      <c r="E11" s="58">
        <v>68</v>
      </c>
      <c r="F11" s="58">
        <v>0</v>
      </c>
      <c r="G11" s="59">
        <v>0</v>
      </c>
      <c r="H11" s="58">
        <v>340</v>
      </c>
      <c r="I11" s="58">
        <v>559</v>
      </c>
      <c r="J11" s="60">
        <f>H11+I11</f>
        <v>899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319</v>
      </c>
      <c r="E12" s="61">
        <f t="shared" si="0"/>
        <v>68</v>
      </c>
      <c r="F12" s="61">
        <f t="shared" si="0"/>
        <v>0</v>
      </c>
      <c r="G12" s="61">
        <f t="shared" si="0"/>
        <v>0</v>
      </c>
      <c r="H12" s="61">
        <f t="shared" si="0"/>
        <v>340</v>
      </c>
      <c r="I12" s="61">
        <f t="shared" si="0"/>
        <v>559</v>
      </c>
      <c r="J12" s="62">
        <f t="shared" si="0"/>
        <v>899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42</v>
      </c>
      <c r="C11" s="57" t="s">
        <v>43</v>
      </c>
      <c r="D11" s="58">
        <v>315</v>
      </c>
      <c r="E11" s="58">
        <v>68</v>
      </c>
      <c r="F11" s="58">
        <v>0</v>
      </c>
      <c r="G11" s="59">
        <v>0</v>
      </c>
      <c r="H11" s="58">
        <v>343</v>
      </c>
      <c r="I11" s="58">
        <v>457</v>
      </c>
      <c r="J11" s="60">
        <f>H11+I11</f>
        <v>800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315</v>
      </c>
      <c r="E12" s="61">
        <f t="shared" si="0"/>
        <v>68</v>
      </c>
      <c r="F12" s="61">
        <f t="shared" si="0"/>
        <v>0</v>
      </c>
      <c r="G12" s="61">
        <f t="shared" si="0"/>
        <v>0</v>
      </c>
      <c r="H12" s="61">
        <f t="shared" si="0"/>
        <v>343</v>
      </c>
      <c r="I12" s="61">
        <f t="shared" si="0"/>
        <v>457</v>
      </c>
      <c r="J12" s="62">
        <f t="shared" si="0"/>
        <v>800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44</v>
      </c>
      <c r="C11" s="57" t="s">
        <v>45</v>
      </c>
      <c r="D11" s="58">
        <v>1767</v>
      </c>
      <c r="E11" s="58">
        <v>381</v>
      </c>
      <c r="F11" s="58">
        <v>130</v>
      </c>
      <c r="G11" s="59">
        <v>0</v>
      </c>
      <c r="H11" s="58">
        <v>2062</v>
      </c>
      <c r="I11" s="58">
        <v>2895</v>
      </c>
      <c r="J11" s="60">
        <f>H11+I11</f>
        <v>4957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1767</v>
      </c>
      <c r="E12" s="61">
        <f t="shared" si="0"/>
        <v>381</v>
      </c>
      <c r="F12" s="61">
        <f t="shared" si="0"/>
        <v>130</v>
      </c>
      <c r="G12" s="61">
        <f t="shared" si="0"/>
        <v>0</v>
      </c>
      <c r="H12" s="61">
        <f t="shared" si="0"/>
        <v>2062</v>
      </c>
      <c r="I12" s="61">
        <f t="shared" si="0"/>
        <v>2895</v>
      </c>
      <c r="J12" s="62">
        <f t="shared" si="0"/>
        <v>4957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195.77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46</v>
      </c>
      <c r="C11" s="57" t="s">
        <v>47</v>
      </c>
      <c r="D11" s="58">
        <v>563</v>
      </c>
      <c r="E11" s="58">
        <v>150</v>
      </c>
      <c r="F11" s="58">
        <v>8</v>
      </c>
      <c r="G11" s="59">
        <v>0</v>
      </c>
      <c r="H11" s="58">
        <v>553</v>
      </c>
      <c r="I11" s="58">
        <v>1054</v>
      </c>
      <c r="J11" s="60">
        <f>H11+I11</f>
        <v>1607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563</v>
      </c>
      <c r="E12" s="61">
        <f t="shared" si="0"/>
        <v>150</v>
      </c>
      <c r="F12" s="61">
        <f t="shared" si="0"/>
        <v>8</v>
      </c>
      <c r="G12" s="61">
        <f t="shared" si="0"/>
        <v>0</v>
      </c>
      <c r="H12" s="61">
        <f t="shared" si="0"/>
        <v>553</v>
      </c>
      <c r="I12" s="61">
        <f t="shared" si="0"/>
        <v>1054</v>
      </c>
      <c r="J12" s="62">
        <f t="shared" si="0"/>
        <v>1607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172.74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48</v>
      </c>
      <c r="C11" s="57" t="s">
        <v>49</v>
      </c>
      <c r="D11" s="58">
        <v>449</v>
      </c>
      <c r="E11" s="58">
        <v>75</v>
      </c>
      <c r="F11" s="58">
        <v>1</v>
      </c>
      <c r="G11" s="59">
        <v>0</v>
      </c>
      <c r="H11" s="58">
        <v>458</v>
      </c>
      <c r="I11" s="58">
        <v>745</v>
      </c>
      <c r="J11" s="60">
        <f>H11+I11</f>
        <v>1203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449</v>
      </c>
      <c r="E12" s="61">
        <f t="shared" si="0"/>
        <v>75</v>
      </c>
      <c r="F12" s="61">
        <f t="shared" si="0"/>
        <v>1</v>
      </c>
      <c r="G12" s="61">
        <f t="shared" si="0"/>
        <v>0</v>
      </c>
      <c r="H12" s="61">
        <f t="shared" si="0"/>
        <v>458</v>
      </c>
      <c r="I12" s="61">
        <f t="shared" si="0"/>
        <v>745</v>
      </c>
      <c r="J12" s="62">
        <f t="shared" si="0"/>
        <v>1203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50</v>
      </c>
      <c r="C11" s="57" t="s">
        <v>51</v>
      </c>
      <c r="D11" s="58">
        <v>880</v>
      </c>
      <c r="E11" s="58">
        <v>204</v>
      </c>
      <c r="F11" s="58">
        <v>53</v>
      </c>
      <c r="G11" s="59">
        <v>0</v>
      </c>
      <c r="H11" s="58">
        <v>1011</v>
      </c>
      <c r="I11" s="58">
        <v>1245</v>
      </c>
      <c r="J11" s="60">
        <f>H11+I11</f>
        <v>2256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880</v>
      </c>
      <c r="E12" s="61">
        <f t="shared" si="0"/>
        <v>204</v>
      </c>
      <c r="F12" s="61">
        <f t="shared" si="0"/>
        <v>53</v>
      </c>
      <c r="G12" s="61">
        <f t="shared" si="0"/>
        <v>0</v>
      </c>
      <c r="H12" s="61">
        <f t="shared" si="0"/>
        <v>1011</v>
      </c>
      <c r="I12" s="61">
        <f t="shared" si="0"/>
        <v>1245</v>
      </c>
      <c r="J12" s="62">
        <f t="shared" si="0"/>
        <v>2256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261.67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showGridLines="0" workbookViewId="0">
      <selection activeCell="C4" sqref="C4"/>
    </sheetView>
  </sheetViews>
  <sheetFormatPr defaultRowHeight="12"/>
  <cols>
    <col min="1" max="2" width="20.7109375" style="29" customWidth="1"/>
    <col min="3" max="5" width="50.7109375" style="29" customWidth="1"/>
    <col min="6" max="6" width="40.7109375" style="29" customWidth="1"/>
    <col min="7" max="7" width="50.7109375" style="29" customWidth="1"/>
    <col min="8" max="16384" width="9.140625" style="29"/>
  </cols>
  <sheetData>
    <row r="1" spans="1:7" s="4" customFormat="1" ht="39.75" customHeight="1">
      <c r="A1" s="119" t="s">
        <v>0</v>
      </c>
      <c r="B1" s="119"/>
      <c r="C1" s="6"/>
      <c r="D1" s="6"/>
    </row>
    <row r="2" spans="1:7" s="4" customFormat="1" ht="30" customHeight="1">
      <c r="A2" s="120" t="s">
        <v>1</v>
      </c>
      <c r="B2" s="120"/>
      <c r="C2" s="7" t="s">
        <v>2</v>
      </c>
      <c r="D2" s="6"/>
    </row>
    <row r="3" spans="1:7" s="4" customFormat="1" ht="30" customHeight="1">
      <c r="A3" s="120" t="s">
        <v>3</v>
      </c>
      <c r="B3" s="120"/>
      <c r="C3" s="7" t="s">
        <v>4</v>
      </c>
      <c r="D3" s="6"/>
    </row>
    <row r="4" spans="1:7" s="4" customFormat="1" ht="30" customHeight="1">
      <c r="A4" s="120" t="s">
        <v>5</v>
      </c>
      <c r="B4" s="120"/>
      <c r="C4" s="8" t="str">
        <f>JE!C4</f>
        <v>ABRIL</v>
      </c>
      <c r="D4" s="8" t="str">
        <f>JE!D4</f>
        <v>2021</v>
      </c>
    </row>
    <row r="5" spans="1:7" s="2" customFormat="1" ht="39.75" customHeight="1">
      <c r="A5" s="132" t="s">
        <v>6</v>
      </c>
      <c r="B5" s="132"/>
      <c r="C5" s="132"/>
      <c r="D5" s="132"/>
      <c r="E5" s="132"/>
      <c r="F5" s="132"/>
      <c r="G5" s="132"/>
    </row>
    <row r="6" spans="1:7" ht="9.75" customHeight="1">
      <c r="A6" s="30"/>
    </row>
    <row r="7" spans="1:7" s="2" customFormat="1" ht="19.5" customHeight="1">
      <c r="A7" s="123" t="s">
        <v>76</v>
      </c>
      <c r="B7" s="123"/>
      <c r="C7" s="123"/>
      <c r="D7" s="123"/>
      <c r="E7" s="123"/>
      <c r="F7" s="123"/>
      <c r="G7" s="123"/>
    </row>
    <row r="8" spans="1:7" ht="9.75" customHeight="1">
      <c r="A8" s="30"/>
    </row>
    <row r="9" spans="1:7" s="31" customFormat="1" ht="39.75" customHeight="1">
      <c r="A9" s="124" t="s">
        <v>8</v>
      </c>
      <c r="B9" s="125"/>
      <c r="C9" s="115" t="s">
        <v>77</v>
      </c>
      <c r="D9" s="115"/>
      <c r="E9" s="115"/>
      <c r="F9" s="115"/>
      <c r="G9" s="133"/>
    </row>
    <row r="10" spans="1:7" s="31" customFormat="1" ht="24.75" customHeight="1">
      <c r="A10" s="126" t="s">
        <v>10</v>
      </c>
      <c r="B10" s="128" t="s">
        <v>11</v>
      </c>
      <c r="C10" s="115" t="s">
        <v>78</v>
      </c>
      <c r="D10" s="115" t="s">
        <v>79</v>
      </c>
      <c r="E10" s="115" t="s">
        <v>80</v>
      </c>
      <c r="F10" s="115" t="s">
        <v>81</v>
      </c>
      <c r="G10" s="121" t="s">
        <v>16</v>
      </c>
    </row>
    <row r="11" spans="1:7" s="31" customFormat="1" ht="24.75" customHeight="1">
      <c r="A11" s="127"/>
      <c r="B11" s="129"/>
      <c r="C11" s="115"/>
      <c r="D11" s="115"/>
      <c r="E11" s="115"/>
      <c r="F11" s="115"/>
      <c r="G11" s="122"/>
    </row>
    <row r="12" spans="1:7" s="31" customFormat="1" ht="24.75" customHeight="1">
      <c r="A12" s="32" t="s">
        <v>20</v>
      </c>
      <c r="B12" s="33" t="s">
        <v>21</v>
      </c>
      <c r="C12" s="34">
        <f>TSE!$D$16</f>
        <v>910.08</v>
      </c>
      <c r="D12" s="34">
        <f>TSE!$D$17</f>
        <v>719.62</v>
      </c>
      <c r="E12" s="34">
        <v>0</v>
      </c>
      <c r="F12" s="34">
        <v>0</v>
      </c>
      <c r="G12" s="35">
        <f>TSE!$D$20</f>
        <v>441.88</v>
      </c>
    </row>
    <row r="13" spans="1:7" s="31" customFormat="1" ht="24.75" customHeight="1">
      <c r="A13" s="36" t="s">
        <v>22</v>
      </c>
      <c r="B13" s="37" t="s">
        <v>23</v>
      </c>
      <c r="C13" s="38">
        <f>'TRE-AC'!$D$16</f>
        <v>910.08</v>
      </c>
      <c r="D13" s="38">
        <f>'TRE-AC'!$D$17</f>
        <v>719.62</v>
      </c>
      <c r="E13" s="38">
        <v>0</v>
      </c>
      <c r="F13" s="38">
        <v>0</v>
      </c>
      <c r="G13" s="39">
        <f>'TRE-AC'!$D$20</f>
        <v>249.4</v>
      </c>
    </row>
    <row r="14" spans="1:7" s="31" customFormat="1" ht="24.75" customHeight="1">
      <c r="A14" s="36" t="s">
        <v>24</v>
      </c>
      <c r="B14" s="37" t="s">
        <v>25</v>
      </c>
      <c r="C14" s="38">
        <f>'TRE-AL'!$D$16</f>
        <v>910.08</v>
      </c>
      <c r="D14" s="38">
        <f>'TRE-AL'!$D$17</f>
        <v>719.62</v>
      </c>
      <c r="E14" s="38">
        <v>49.86</v>
      </c>
      <c r="F14" s="38">
        <v>0</v>
      </c>
      <c r="G14" s="39">
        <f>'TRE-AL'!$D$20</f>
        <v>249.4</v>
      </c>
    </row>
    <row r="15" spans="1:7" s="31" customFormat="1" ht="24.75" customHeight="1">
      <c r="A15" s="36" t="s">
        <v>26</v>
      </c>
      <c r="B15" s="37" t="s">
        <v>27</v>
      </c>
      <c r="C15" s="38">
        <f>'TRE-AM'!$D$16</f>
        <v>910.08</v>
      </c>
      <c r="D15" s="38">
        <f>'TRE-AM'!$D$17</f>
        <v>719.62</v>
      </c>
      <c r="E15" s="38">
        <v>0</v>
      </c>
      <c r="F15" s="38">
        <v>0</v>
      </c>
      <c r="G15" s="39">
        <f>'TRE-AM'!$D$20</f>
        <v>249.4</v>
      </c>
    </row>
    <row r="16" spans="1:7" s="31" customFormat="1" ht="24.75" customHeight="1">
      <c r="A16" s="36" t="s">
        <v>28</v>
      </c>
      <c r="B16" s="37" t="s">
        <v>29</v>
      </c>
      <c r="C16" s="38">
        <f>'TRE-BA'!$D$16</f>
        <v>910.08</v>
      </c>
      <c r="D16" s="38">
        <f>'TRE-BA'!$D$17</f>
        <v>719.62</v>
      </c>
      <c r="E16" s="38">
        <v>414.69</v>
      </c>
      <c r="F16" s="38">
        <v>0</v>
      </c>
      <c r="G16" s="39">
        <f>'TRE-BA'!$D$20</f>
        <v>249.4</v>
      </c>
    </row>
    <row r="17" spans="1:7" s="31" customFormat="1" ht="24.75" customHeight="1">
      <c r="A17" s="36" t="s">
        <v>30</v>
      </c>
      <c r="B17" s="37" t="s">
        <v>31</v>
      </c>
      <c r="C17" s="38">
        <f>'TRE-CE'!$D$16</f>
        <v>910.08</v>
      </c>
      <c r="D17" s="38">
        <f>'TRE-CE'!$D$17</f>
        <v>719.62</v>
      </c>
      <c r="E17" s="38">
        <v>60.42</v>
      </c>
      <c r="F17" s="38">
        <v>0</v>
      </c>
      <c r="G17" s="39">
        <f>'TRE-CE'!$D$20</f>
        <v>249.4</v>
      </c>
    </row>
    <row r="18" spans="1:7" s="31" customFormat="1" ht="24.75" customHeight="1">
      <c r="A18" s="36" t="s">
        <v>32</v>
      </c>
      <c r="B18" s="37" t="s">
        <v>33</v>
      </c>
      <c r="C18" s="38">
        <f>'TRE-DF'!$D$16</f>
        <v>910.08</v>
      </c>
      <c r="D18" s="38">
        <f>'TRE-DF'!$D$17</f>
        <v>719.62</v>
      </c>
      <c r="E18" s="38">
        <v>103.93</v>
      </c>
      <c r="F18" s="38">
        <v>0</v>
      </c>
      <c r="G18" s="39">
        <f>'TRE-DF'!$D$20</f>
        <v>249.4</v>
      </c>
    </row>
    <row r="19" spans="1:7" s="31" customFormat="1" ht="24.75" customHeight="1">
      <c r="A19" s="36" t="s">
        <v>34</v>
      </c>
      <c r="B19" s="37" t="s">
        <v>35</v>
      </c>
      <c r="C19" s="38">
        <f>'TRE-ES'!$D$16</f>
        <v>910.08</v>
      </c>
      <c r="D19" s="38">
        <f>'TRE-ES'!$D$17</f>
        <v>719.62</v>
      </c>
      <c r="E19" s="38">
        <v>86.3</v>
      </c>
      <c r="F19" s="38">
        <v>0</v>
      </c>
      <c r="G19" s="39">
        <f>'TRE-ES'!$D$20</f>
        <v>249.4</v>
      </c>
    </row>
    <row r="20" spans="1:7" s="31" customFormat="1" ht="24.75" customHeight="1">
      <c r="A20" s="36" t="s">
        <v>36</v>
      </c>
      <c r="B20" s="37" t="s">
        <v>37</v>
      </c>
      <c r="C20" s="38">
        <f>'TRE-GO'!$D$16</f>
        <v>910.08</v>
      </c>
      <c r="D20" s="38">
        <f>'TRE-GO'!$D$17</f>
        <v>719.62</v>
      </c>
      <c r="E20" s="38">
        <v>169.46</v>
      </c>
      <c r="F20" s="38">
        <v>0</v>
      </c>
      <c r="G20" s="39">
        <f>'TRE-GO'!$D$20</f>
        <v>249.4</v>
      </c>
    </row>
    <row r="21" spans="1:7" s="31" customFormat="1" ht="24.75" customHeight="1">
      <c r="A21" s="36" t="s">
        <v>38</v>
      </c>
      <c r="B21" s="37" t="s">
        <v>39</v>
      </c>
      <c r="C21" s="38">
        <f>'TRE-MA'!$D$16</f>
        <v>910.08</v>
      </c>
      <c r="D21" s="38">
        <f>'TRE-MA'!$D$17</f>
        <v>719.62</v>
      </c>
      <c r="E21" s="38">
        <v>459.96</v>
      </c>
      <c r="F21" s="38">
        <v>0</v>
      </c>
      <c r="G21" s="39">
        <f>'TRE-MA'!$D$20</f>
        <v>249.4</v>
      </c>
    </row>
    <row r="22" spans="1:7" s="31" customFormat="1" ht="24.75" customHeight="1">
      <c r="A22" s="36" t="s">
        <v>40</v>
      </c>
      <c r="B22" s="37" t="s">
        <v>41</v>
      </c>
      <c r="C22" s="38">
        <f>'TRE-MT'!$D$16</f>
        <v>910.08</v>
      </c>
      <c r="D22" s="38">
        <f>'TRE-MT'!$D$17</f>
        <v>719.62</v>
      </c>
      <c r="E22" s="38">
        <v>0</v>
      </c>
      <c r="F22" s="38">
        <v>0</v>
      </c>
      <c r="G22" s="39">
        <f>'TRE-MT'!$D$20</f>
        <v>249.4</v>
      </c>
    </row>
    <row r="23" spans="1:7" s="31" customFormat="1" ht="24.75" customHeight="1">
      <c r="A23" s="36" t="s">
        <v>42</v>
      </c>
      <c r="B23" s="37" t="s">
        <v>43</v>
      </c>
      <c r="C23" s="38">
        <f>'TRE-MS'!$D$16</f>
        <v>910.08</v>
      </c>
      <c r="D23" s="38">
        <f>'TRE-MS'!$D$17</f>
        <v>719.62</v>
      </c>
      <c r="E23" s="38">
        <v>0</v>
      </c>
      <c r="F23" s="38">
        <v>0</v>
      </c>
      <c r="G23" s="39">
        <f>'TRE-MS'!$D$20</f>
        <v>249.4</v>
      </c>
    </row>
    <row r="24" spans="1:7" s="31" customFormat="1" ht="24.75" customHeight="1">
      <c r="A24" s="36" t="s">
        <v>44</v>
      </c>
      <c r="B24" s="37" t="s">
        <v>45</v>
      </c>
      <c r="C24" s="38">
        <f>'TRE-MG'!$D$16</f>
        <v>910.08</v>
      </c>
      <c r="D24" s="38">
        <f>'TRE-MG'!$D$17</f>
        <v>719.62</v>
      </c>
      <c r="E24" s="38">
        <v>195.77</v>
      </c>
      <c r="F24" s="38">
        <v>0</v>
      </c>
      <c r="G24" s="39">
        <f>'TRE-MG'!$D$20</f>
        <v>249.4</v>
      </c>
    </row>
    <row r="25" spans="1:7" s="31" customFormat="1" ht="24.75" customHeight="1">
      <c r="A25" s="36" t="s">
        <v>46</v>
      </c>
      <c r="B25" s="37" t="s">
        <v>47</v>
      </c>
      <c r="C25" s="38">
        <f>'TRE-PA'!$D$16</f>
        <v>910.08</v>
      </c>
      <c r="D25" s="38">
        <f>'TRE-PA'!$D$17</f>
        <v>719.62</v>
      </c>
      <c r="E25" s="38">
        <v>172.74</v>
      </c>
      <c r="F25" s="38">
        <v>0</v>
      </c>
      <c r="G25" s="39">
        <f>'TRE-PA'!$D$20</f>
        <v>249.4</v>
      </c>
    </row>
    <row r="26" spans="1:7" s="31" customFormat="1" ht="24.75" customHeight="1">
      <c r="A26" s="36" t="s">
        <v>48</v>
      </c>
      <c r="B26" s="37" t="s">
        <v>49</v>
      </c>
      <c r="C26" s="38">
        <f>'TRE-PB'!$D$16</f>
        <v>910.08</v>
      </c>
      <c r="D26" s="38">
        <f>'TRE-PB'!$D$17</f>
        <v>719.62</v>
      </c>
      <c r="E26" s="38">
        <v>0</v>
      </c>
      <c r="F26" s="38">
        <v>0</v>
      </c>
      <c r="G26" s="39">
        <f>'TRE-PB'!$D$20</f>
        <v>249.4</v>
      </c>
    </row>
    <row r="27" spans="1:7" s="31" customFormat="1" ht="24.75" customHeight="1">
      <c r="A27" s="36" t="s">
        <v>50</v>
      </c>
      <c r="B27" s="37" t="s">
        <v>51</v>
      </c>
      <c r="C27" s="38">
        <f>'TRE-PR'!$D$16</f>
        <v>910.08</v>
      </c>
      <c r="D27" s="38">
        <f>'TRE-PR'!$D$17</f>
        <v>719.62</v>
      </c>
      <c r="E27" s="38">
        <v>261.67</v>
      </c>
      <c r="F27" s="38">
        <v>0</v>
      </c>
      <c r="G27" s="39">
        <f>'TRE-PR'!$D$20</f>
        <v>249.4</v>
      </c>
    </row>
    <row r="28" spans="1:7" s="31" customFormat="1" ht="24.75" customHeight="1">
      <c r="A28" s="36" t="s">
        <v>52</v>
      </c>
      <c r="B28" s="37" t="s">
        <v>53</v>
      </c>
      <c r="C28" s="38">
        <f>'TRE-PE'!$D$16</f>
        <v>910.08</v>
      </c>
      <c r="D28" s="38">
        <f>'TRE-PE'!$D$17</f>
        <v>719.62</v>
      </c>
      <c r="E28" s="38">
        <v>95.35</v>
      </c>
      <c r="F28" s="38">
        <v>0</v>
      </c>
      <c r="G28" s="39">
        <f>'TRE-PE'!$D$20</f>
        <v>249.4</v>
      </c>
    </row>
    <row r="29" spans="1:7" s="31" customFormat="1" ht="24.75" customHeight="1">
      <c r="A29" s="36" t="s">
        <v>54</v>
      </c>
      <c r="B29" s="37" t="s">
        <v>55</v>
      </c>
      <c r="C29" s="38">
        <f>'TRE-PI'!$D$16</f>
        <v>910.08</v>
      </c>
      <c r="D29" s="38">
        <f>'TRE-PI'!$D$17</f>
        <v>719.62</v>
      </c>
      <c r="E29" s="38">
        <v>250.12</v>
      </c>
      <c r="F29" s="38">
        <v>0</v>
      </c>
      <c r="G29" s="39">
        <f>'TRE-PI'!$D$20</f>
        <v>249.4</v>
      </c>
    </row>
    <row r="30" spans="1:7" s="31" customFormat="1" ht="24.75" customHeight="1">
      <c r="A30" s="36" t="s">
        <v>56</v>
      </c>
      <c r="B30" s="37" t="s">
        <v>57</v>
      </c>
      <c r="C30" s="38">
        <f>'TRE-RJ'!$D$16</f>
        <v>910.08</v>
      </c>
      <c r="D30" s="38">
        <f>'TRE-RJ'!$D$17</f>
        <v>719.62</v>
      </c>
      <c r="E30" s="38">
        <v>63.22</v>
      </c>
      <c r="F30" s="38">
        <v>0</v>
      </c>
      <c r="G30" s="39">
        <f>'TRE-RJ'!$D$20</f>
        <v>249.4</v>
      </c>
    </row>
    <row r="31" spans="1:7" s="31" customFormat="1" ht="24.75" customHeight="1">
      <c r="A31" s="36" t="s">
        <v>58</v>
      </c>
      <c r="B31" s="37" t="s">
        <v>59</v>
      </c>
      <c r="C31" s="38">
        <f>'TRE-RN'!$D$16</f>
        <v>910.08</v>
      </c>
      <c r="D31" s="38">
        <f>'TRE-RN'!$D$17</f>
        <v>719.62</v>
      </c>
      <c r="E31" s="38">
        <v>0</v>
      </c>
      <c r="F31" s="38">
        <v>0</v>
      </c>
      <c r="G31" s="39">
        <f>'TRE-RN'!$D$20</f>
        <v>249.4</v>
      </c>
    </row>
    <row r="32" spans="1:7" s="31" customFormat="1" ht="24.75" customHeight="1">
      <c r="A32" s="36" t="s">
        <v>60</v>
      </c>
      <c r="B32" s="37" t="s">
        <v>61</v>
      </c>
      <c r="C32" s="38">
        <f>'TRE-RS'!$D$16</f>
        <v>910.08</v>
      </c>
      <c r="D32" s="38">
        <f>'TRE-RS'!$D$17</f>
        <v>719.62</v>
      </c>
      <c r="E32" s="38">
        <v>774.7</v>
      </c>
      <c r="F32" s="38">
        <v>0</v>
      </c>
      <c r="G32" s="39">
        <f>'TRE-RS'!$D$20</f>
        <v>249.4</v>
      </c>
    </row>
    <row r="33" spans="1:7" s="31" customFormat="1" ht="24.75" customHeight="1">
      <c r="A33" s="36" t="s">
        <v>62</v>
      </c>
      <c r="B33" s="37" t="s">
        <v>63</v>
      </c>
      <c r="C33" s="38">
        <f>'TRE-RO'!$D$16</f>
        <v>910.08</v>
      </c>
      <c r="D33" s="38">
        <f>'TRE-RO'!$D$17</f>
        <v>719.62</v>
      </c>
      <c r="E33" s="38">
        <v>0</v>
      </c>
      <c r="F33" s="38">
        <v>0</v>
      </c>
      <c r="G33" s="39">
        <f>'TRE-RO'!$D$20</f>
        <v>249.4</v>
      </c>
    </row>
    <row r="34" spans="1:7" s="31" customFormat="1" ht="24.75" customHeight="1">
      <c r="A34" s="36" t="s">
        <v>64</v>
      </c>
      <c r="B34" s="37" t="s">
        <v>65</v>
      </c>
      <c r="C34" s="38">
        <f>'TRE-SC'!$D$16</f>
        <v>910.08</v>
      </c>
      <c r="D34" s="38">
        <f>'TRE-SC'!$D$17</f>
        <v>719.62</v>
      </c>
      <c r="E34" s="38">
        <v>0</v>
      </c>
      <c r="F34" s="38">
        <v>0</v>
      </c>
      <c r="G34" s="39">
        <f>'TRE-SC'!$D$20</f>
        <v>249.4</v>
      </c>
    </row>
    <row r="35" spans="1:7" s="31" customFormat="1" ht="24.75" customHeight="1">
      <c r="A35" s="36" t="s">
        <v>66</v>
      </c>
      <c r="B35" s="37" t="s">
        <v>67</v>
      </c>
      <c r="C35" s="38">
        <f>'TRE-SP'!$D$16</f>
        <v>910.08</v>
      </c>
      <c r="D35" s="38">
        <f>'TRE-SP'!$D$17</f>
        <v>719.62</v>
      </c>
      <c r="E35" s="38">
        <v>231</v>
      </c>
      <c r="F35" s="38">
        <v>0</v>
      </c>
      <c r="G35" s="39">
        <f>'TRE-SP'!$D$20</f>
        <v>249.4</v>
      </c>
    </row>
    <row r="36" spans="1:7" s="31" customFormat="1" ht="24.75" customHeight="1">
      <c r="A36" s="36" t="s">
        <v>68</v>
      </c>
      <c r="B36" s="37" t="s">
        <v>69</v>
      </c>
      <c r="C36" s="38">
        <f>'TRE-SE'!$D$16</f>
        <v>910.08</v>
      </c>
      <c r="D36" s="38">
        <f>'TRE-SE'!$D$17</f>
        <v>719.62</v>
      </c>
      <c r="E36" s="38">
        <v>323.64</v>
      </c>
      <c r="F36" s="38">
        <v>0</v>
      </c>
      <c r="G36" s="39">
        <f>'TRE-SE'!$D$20</f>
        <v>249.4</v>
      </c>
    </row>
    <row r="37" spans="1:7" s="31" customFormat="1" ht="24.75" customHeight="1">
      <c r="A37" s="36" t="s">
        <v>70</v>
      </c>
      <c r="B37" s="37" t="s">
        <v>71</v>
      </c>
      <c r="C37" s="38">
        <f>'TRE-TO'!$D$16</f>
        <v>910.08</v>
      </c>
      <c r="D37" s="38">
        <f>'TRE-TO'!$D$17</f>
        <v>719.62</v>
      </c>
      <c r="E37" s="38">
        <v>0</v>
      </c>
      <c r="F37" s="38">
        <v>0</v>
      </c>
      <c r="G37" s="39">
        <f>'TRE-TO'!$D$20</f>
        <v>249.4</v>
      </c>
    </row>
    <row r="38" spans="1:7" s="31" customFormat="1" ht="24.75" customHeight="1">
      <c r="A38" s="36" t="s">
        <v>72</v>
      </c>
      <c r="B38" s="37" t="s">
        <v>73</v>
      </c>
      <c r="C38" s="38">
        <f>'TRE-RR'!$D$16</f>
        <v>910.08</v>
      </c>
      <c r="D38" s="38">
        <f>'TRE-RR'!$D$17</f>
        <v>719.62</v>
      </c>
      <c r="E38" s="38">
        <v>0</v>
      </c>
      <c r="F38" s="38">
        <v>0</v>
      </c>
      <c r="G38" s="39">
        <f>'TRE-RR'!$D$20</f>
        <v>249.4</v>
      </c>
    </row>
    <row r="39" spans="1:7" s="31" customFormat="1" ht="24.75" customHeight="1">
      <c r="A39" s="40" t="s">
        <v>74</v>
      </c>
      <c r="B39" s="41" t="s">
        <v>75</v>
      </c>
      <c r="C39" s="42">
        <f>'TRE-AP'!$D$16</f>
        <v>910.08</v>
      </c>
      <c r="D39" s="42">
        <f>'TRE-AP'!$D$17</f>
        <v>719.62</v>
      </c>
      <c r="E39" s="42">
        <v>0</v>
      </c>
      <c r="F39" s="42">
        <v>0</v>
      </c>
      <c r="G39" s="43">
        <f>'TRE-AP'!$D$20</f>
        <v>249.4</v>
      </c>
    </row>
    <row r="40" spans="1:7" s="31" customFormat="1" ht="30" customHeight="1">
      <c r="A40" s="44">
        <v>14000</v>
      </c>
      <c r="B40" s="45" t="s">
        <v>82</v>
      </c>
      <c r="C40" s="46"/>
      <c r="D40" s="46"/>
      <c r="E40" s="1"/>
      <c r="F40" s="46"/>
      <c r="G40" s="47"/>
    </row>
    <row r="41" spans="1:7" s="48" customFormat="1" ht="69.75" customHeight="1">
      <c r="A41" s="130" t="s">
        <v>83</v>
      </c>
      <c r="B41" s="131"/>
      <c r="C41" s="49" t="s">
        <v>84</v>
      </c>
      <c r="D41" s="49" t="s">
        <v>85</v>
      </c>
      <c r="E41" s="49" t="s">
        <v>86</v>
      </c>
      <c r="F41" s="50" t="s">
        <v>87</v>
      </c>
      <c r="G41" s="51" t="s">
        <v>88</v>
      </c>
    </row>
    <row r="42" spans="1:7" s="52" customFormat="1" ht="19.5" customHeight="1">
      <c r="A42" s="117" t="s">
        <v>89</v>
      </c>
      <c r="B42" s="116"/>
      <c r="C42" s="116"/>
      <c r="D42" s="116"/>
      <c r="E42" s="116"/>
      <c r="F42" s="116"/>
      <c r="G42" s="116"/>
    </row>
    <row r="43" spans="1:7" s="52" customFormat="1" ht="19.5" customHeight="1">
      <c r="A43" s="116" t="s">
        <v>90</v>
      </c>
      <c r="B43" s="116"/>
      <c r="C43" s="116"/>
      <c r="D43" s="116"/>
      <c r="E43" s="116"/>
      <c r="F43" s="116"/>
      <c r="G43" s="116"/>
    </row>
    <row r="44" spans="1:7" s="52" customFormat="1" ht="19.5" customHeight="1">
      <c r="A44" s="116" t="s">
        <v>91</v>
      </c>
      <c r="B44" s="116"/>
      <c r="C44" s="116"/>
      <c r="D44" s="116"/>
      <c r="E44" s="116"/>
      <c r="F44" s="116"/>
      <c r="G44" s="116"/>
    </row>
    <row r="45" spans="1:7" s="52" customFormat="1" ht="19.5" customHeight="1">
      <c r="A45" s="116" t="s">
        <v>92</v>
      </c>
      <c r="B45" s="116"/>
      <c r="C45" s="116"/>
      <c r="D45" s="116"/>
      <c r="E45" s="116"/>
      <c r="F45" s="116"/>
      <c r="G45" s="116"/>
    </row>
    <row r="46" spans="1:7" s="52" customFormat="1" ht="19.5" customHeight="1">
      <c r="A46" s="118" t="s">
        <v>110</v>
      </c>
      <c r="B46" s="116"/>
      <c r="C46" s="116"/>
      <c r="D46" s="116"/>
      <c r="E46" s="116"/>
      <c r="F46" s="116"/>
      <c r="G46" s="116"/>
    </row>
  </sheetData>
  <mergeCells count="21">
    <mergeCell ref="A46:G46"/>
    <mergeCell ref="A1:B1"/>
    <mergeCell ref="A2:B2"/>
    <mergeCell ref="A3:B3"/>
    <mergeCell ref="A4:B4"/>
    <mergeCell ref="G10:G11"/>
    <mergeCell ref="A7:G7"/>
    <mergeCell ref="A9:B9"/>
    <mergeCell ref="A10:A11"/>
    <mergeCell ref="B10:B11"/>
    <mergeCell ref="A41:B41"/>
    <mergeCell ref="A5:G5"/>
    <mergeCell ref="C9:G9"/>
    <mergeCell ref="C10:C11"/>
    <mergeCell ref="D10:D11"/>
    <mergeCell ref="E10:E11"/>
    <mergeCell ref="F10:F11"/>
    <mergeCell ref="A43:G43"/>
    <mergeCell ref="A44:G44"/>
    <mergeCell ref="A45:G45"/>
    <mergeCell ref="A42:G4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52</v>
      </c>
      <c r="C11" s="57" t="s">
        <v>53</v>
      </c>
      <c r="D11" s="58">
        <v>844</v>
      </c>
      <c r="E11" s="58">
        <v>172</v>
      </c>
      <c r="F11" s="58">
        <v>24</v>
      </c>
      <c r="G11" s="59">
        <v>0</v>
      </c>
      <c r="H11" s="58">
        <v>890</v>
      </c>
      <c r="I11" s="58">
        <v>1066</v>
      </c>
      <c r="J11" s="60">
        <f>H11+I11</f>
        <v>1956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844</v>
      </c>
      <c r="E12" s="61">
        <f t="shared" si="0"/>
        <v>172</v>
      </c>
      <c r="F12" s="61">
        <f t="shared" si="0"/>
        <v>24</v>
      </c>
      <c r="G12" s="61">
        <f t="shared" si="0"/>
        <v>0</v>
      </c>
      <c r="H12" s="61">
        <f t="shared" si="0"/>
        <v>890</v>
      </c>
      <c r="I12" s="61">
        <f t="shared" si="0"/>
        <v>1066</v>
      </c>
      <c r="J12" s="62">
        <f t="shared" si="0"/>
        <v>1956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95.35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54</v>
      </c>
      <c r="C11" s="57" t="s">
        <v>55</v>
      </c>
      <c r="D11" s="58">
        <v>483</v>
      </c>
      <c r="E11" s="58">
        <v>117</v>
      </c>
      <c r="F11" s="58">
        <v>9</v>
      </c>
      <c r="G11" s="59">
        <v>0</v>
      </c>
      <c r="H11" s="58">
        <v>500</v>
      </c>
      <c r="I11" s="58">
        <v>886</v>
      </c>
      <c r="J11" s="60">
        <f>H11+I11</f>
        <v>1386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483</v>
      </c>
      <c r="E12" s="61">
        <f t="shared" si="0"/>
        <v>117</v>
      </c>
      <c r="F12" s="61">
        <f t="shared" si="0"/>
        <v>9</v>
      </c>
      <c r="G12" s="61">
        <f t="shared" si="0"/>
        <v>0</v>
      </c>
      <c r="H12" s="61">
        <f t="shared" si="0"/>
        <v>500</v>
      </c>
      <c r="I12" s="61">
        <f t="shared" si="0"/>
        <v>886</v>
      </c>
      <c r="J12" s="62">
        <f t="shared" si="0"/>
        <v>1386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250.12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71"/>
      <c r="B1" s="72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30" customHeight="1">
      <c r="A2" s="73"/>
      <c r="B2" s="73" t="s">
        <v>1</v>
      </c>
      <c r="C2" s="74" t="s">
        <v>2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30" customHeight="1">
      <c r="A3" s="73"/>
      <c r="B3" s="73" t="s">
        <v>3</v>
      </c>
      <c r="C3" s="75" t="s">
        <v>57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30" customHeight="1">
      <c r="A4" s="73"/>
      <c r="B4" s="73" t="s">
        <v>5</v>
      </c>
      <c r="C4" s="76" t="s">
        <v>95</v>
      </c>
      <c r="D4" s="77" t="s">
        <v>96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39.75" customHeight="1">
      <c r="A5" s="78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78"/>
      <c r="L5" s="78"/>
      <c r="M5" s="78"/>
      <c r="N5" s="78"/>
      <c r="O5" s="78"/>
    </row>
    <row r="6" spans="1:15" ht="19.5" customHeight="1">
      <c r="A6" s="73"/>
      <c r="B6" s="79"/>
      <c r="C6" s="79"/>
      <c r="D6" s="79"/>
      <c r="E6" s="79"/>
      <c r="F6" s="79"/>
      <c r="G6" s="79"/>
      <c r="H6" s="79"/>
      <c r="I6" s="79"/>
      <c r="J6" s="79"/>
      <c r="K6" s="73"/>
      <c r="L6" s="73"/>
      <c r="M6" s="73"/>
      <c r="N6" s="73"/>
      <c r="O6" s="73"/>
    </row>
    <row r="7" spans="1:15" ht="39.75" customHeight="1">
      <c r="A7" s="73"/>
      <c r="B7" s="74" t="s">
        <v>7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5" ht="39.75" customHeight="1">
      <c r="A8" s="80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80"/>
      <c r="L8" s="80"/>
      <c r="M8" s="80"/>
      <c r="N8" s="80"/>
      <c r="O8" s="80"/>
    </row>
    <row r="9" spans="1:15" ht="30" customHeight="1">
      <c r="A9" s="80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80"/>
      <c r="L9" s="80"/>
      <c r="M9" s="80"/>
      <c r="N9" s="80"/>
      <c r="O9" s="80"/>
    </row>
    <row r="10" spans="1:15" ht="30" customHeight="1">
      <c r="A10" s="80"/>
      <c r="B10" s="114"/>
      <c r="C10" s="106"/>
      <c r="D10" s="106"/>
      <c r="E10" s="106"/>
      <c r="F10" s="106"/>
      <c r="G10" s="106"/>
      <c r="H10" s="81" t="s">
        <v>17</v>
      </c>
      <c r="I10" s="81" t="s">
        <v>18</v>
      </c>
      <c r="J10" s="82" t="s">
        <v>19</v>
      </c>
      <c r="K10" s="80"/>
      <c r="L10" s="80"/>
      <c r="M10" s="80"/>
      <c r="N10" s="80"/>
      <c r="O10" s="80"/>
    </row>
    <row r="11" spans="1:15" ht="34.5" customHeight="1">
      <c r="A11" s="80"/>
      <c r="B11" s="83" t="s">
        <v>56</v>
      </c>
      <c r="C11" s="83" t="s">
        <v>57</v>
      </c>
      <c r="D11" s="84">
        <v>1278</v>
      </c>
      <c r="E11" s="85">
        <v>226</v>
      </c>
      <c r="F11" s="86">
        <v>374</v>
      </c>
      <c r="G11" s="87">
        <v>0</v>
      </c>
      <c r="H11" s="88">
        <v>1683</v>
      </c>
      <c r="I11" s="89">
        <v>2230</v>
      </c>
      <c r="J11" s="90">
        <f>H11+I11</f>
        <v>3913</v>
      </c>
      <c r="K11" s="80"/>
      <c r="L11" s="80"/>
      <c r="M11" s="80"/>
      <c r="N11" s="80"/>
      <c r="O11" s="80"/>
    </row>
    <row r="12" spans="1:15" ht="34.5" customHeight="1">
      <c r="A12" s="80"/>
      <c r="B12" s="113" t="s">
        <v>19</v>
      </c>
      <c r="C12" s="114"/>
      <c r="D12" s="91">
        <f t="shared" ref="D12:J12" si="0">SUM(D11:D11)</f>
        <v>1278</v>
      </c>
      <c r="E12" s="91">
        <f t="shared" si="0"/>
        <v>226</v>
      </c>
      <c r="F12" s="91">
        <f t="shared" si="0"/>
        <v>374</v>
      </c>
      <c r="G12" s="91">
        <f t="shared" si="0"/>
        <v>0</v>
      </c>
      <c r="H12" s="91">
        <f t="shared" si="0"/>
        <v>1683</v>
      </c>
      <c r="I12" s="91">
        <f t="shared" si="0"/>
        <v>2230</v>
      </c>
      <c r="J12" s="92">
        <f t="shared" si="0"/>
        <v>3913</v>
      </c>
      <c r="K12" s="80"/>
      <c r="L12" s="80"/>
      <c r="M12" s="80"/>
      <c r="N12" s="80"/>
      <c r="O12" s="80"/>
    </row>
    <row r="13" spans="1:15" ht="30" customHeight="1">
      <c r="A13" s="80"/>
      <c r="B13" s="140"/>
      <c r="C13" s="140"/>
      <c r="D13" s="140"/>
      <c r="E13" s="140"/>
      <c r="F13" s="140"/>
      <c r="G13" s="140"/>
      <c r="H13" s="140"/>
      <c r="I13" s="140"/>
      <c r="J13" s="140"/>
      <c r="K13" s="80"/>
      <c r="L13" s="80"/>
      <c r="M13" s="80"/>
      <c r="N13" s="80"/>
      <c r="O13" s="80"/>
    </row>
    <row r="14" spans="1:15" ht="30" customHeight="1">
      <c r="A14" s="80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80"/>
      <c r="L14" s="80"/>
      <c r="M14" s="80"/>
      <c r="N14" s="80"/>
      <c r="O14" s="80"/>
    </row>
    <row r="15" spans="1:15" ht="39.75" customHeight="1">
      <c r="A15" s="80"/>
      <c r="B15" s="113" t="s">
        <v>98</v>
      </c>
      <c r="C15" s="114"/>
      <c r="D15" s="81" t="s">
        <v>99</v>
      </c>
      <c r="E15" s="107" t="s">
        <v>100</v>
      </c>
      <c r="F15" s="113"/>
      <c r="G15" s="113"/>
      <c r="H15" s="113"/>
      <c r="I15" s="113"/>
      <c r="J15" s="113"/>
      <c r="K15" s="80"/>
      <c r="L15" s="80"/>
      <c r="M15" s="80"/>
      <c r="N15" s="80"/>
      <c r="O15" s="80"/>
    </row>
    <row r="16" spans="1:15" ht="34.5" customHeight="1">
      <c r="A16" s="80"/>
      <c r="B16" s="134" t="s">
        <v>78</v>
      </c>
      <c r="C16" s="135"/>
      <c r="D16" s="93">
        <v>910.08</v>
      </c>
      <c r="E16" s="136" t="s">
        <v>101</v>
      </c>
      <c r="F16" s="137"/>
      <c r="G16" s="137"/>
      <c r="H16" s="137"/>
      <c r="I16" s="137"/>
      <c r="J16" s="137"/>
      <c r="K16" s="80"/>
      <c r="L16" s="80"/>
      <c r="M16" s="80"/>
      <c r="N16" s="80"/>
      <c r="O16" s="80"/>
    </row>
    <row r="17" spans="1:15" ht="34.5" customHeight="1">
      <c r="A17" s="80"/>
      <c r="B17" s="134" t="s">
        <v>79</v>
      </c>
      <c r="C17" s="135"/>
      <c r="D17" s="93">
        <v>719.62</v>
      </c>
      <c r="E17" s="136" t="s">
        <v>102</v>
      </c>
      <c r="F17" s="137"/>
      <c r="G17" s="137"/>
      <c r="H17" s="137"/>
      <c r="I17" s="137"/>
      <c r="J17" s="137"/>
      <c r="K17" s="80"/>
      <c r="L17" s="80"/>
      <c r="M17" s="80"/>
      <c r="N17" s="80"/>
      <c r="O17" s="80"/>
    </row>
    <row r="18" spans="1:15" ht="34.5" customHeight="1">
      <c r="A18" s="80"/>
      <c r="B18" s="134" t="s">
        <v>103</v>
      </c>
      <c r="C18" s="135"/>
      <c r="D18" s="93">
        <v>63.22</v>
      </c>
      <c r="E18" s="138" t="s">
        <v>104</v>
      </c>
      <c r="F18" s="134"/>
      <c r="G18" s="134"/>
      <c r="H18" s="134"/>
      <c r="I18" s="134"/>
      <c r="J18" s="134"/>
      <c r="K18" s="80"/>
      <c r="L18" s="80"/>
      <c r="M18" s="80"/>
      <c r="N18" s="80"/>
      <c r="O18" s="80"/>
    </row>
    <row r="19" spans="1:15" ht="34.5" customHeight="1">
      <c r="A19" s="80"/>
      <c r="B19" s="134" t="s">
        <v>81</v>
      </c>
      <c r="C19" s="135"/>
      <c r="D19" s="94" t="s">
        <v>105</v>
      </c>
      <c r="E19" s="136" t="s">
        <v>106</v>
      </c>
      <c r="F19" s="137"/>
      <c r="G19" s="137"/>
      <c r="H19" s="137"/>
      <c r="I19" s="137"/>
      <c r="J19" s="137"/>
      <c r="K19" s="80"/>
      <c r="L19" s="80"/>
      <c r="M19" s="80"/>
      <c r="N19" s="80"/>
      <c r="O19" s="80"/>
    </row>
    <row r="20" spans="1:15" ht="34.5" customHeight="1">
      <c r="A20" s="80"/>
      <c r="B20" s="134" t="s">
        <v>107</v>
      </c>
      <c r="C20" s="135"/>
      <c r="D20" s="9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80"/>
      <c r="L20" s="80"/>
      <c r="M20" s="80"/>
      <c r="N20" s="80"/>
      <c r="O20" s="80"/>
    </row>
    <row r="21" spans="1:15" ht="15" customHeight="1">
      <c r="A21" s="80"/>
      <c r="B21" s="95"/>
      <c r="C21" s="95"/>
      <c r="D21" s="95"/>
      <c r="E21" s="96"/>
      <c r="F21" s="96"/>
      <c r="G21" s="96"/>
      <c r="H21" s="96"/>
      <c r="I21" s="96"/>
      <c r="J21" s="96"/>
      <c r="K21" s="80"/>
      <c r="L21" s="80"/>
      <c r="M21" s="80"/>
      <c r="N21" s="80"/>
      <c r="O21" s="80"/>
    </row>
    <row r="22" spans="1:15" ht="15" customHeight="1">
      <c r="A22" s="80"/>
      <c r="B22" s="139"/>
      <c r="C22" s="139"/>
      <c r="D22" s="139"/>
      <c r="E22" s="139"/>
      <c r="F22" s="139"/>
      <c r="G22" s="139"/>
      <c r="H22" s="139"/>
      <c r="I22" s="139"/>
      <c r="J22" s="139"/>
      <c r="K22" s="80"/>
      <c r="L22" s="80"/>
      <c r="M22" s="80"/>
      <c r="N22" s="80"/>
      <c r="O22" s="80"/>
    </row>
    <row r="23" spans="1:15" ht="15" customHeight="1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</row>
    <row r="24" spans="1:15" ht="15" customHeight="1">
      <c r="A24" s="80"/>
      <c r="B24" s="80"/>
      <c r="C24" s="80"/>
      <c r="D24" s="80"/>
      <c r="E24" s="80"/>
      <c r="F24" s="80"/>
      <c r="G24" s="80"/>
      <c r="H24" s="97"/>
      <c r="I24" s="80"/>
      <c r="J24" s="80"/>
      <c r="K24" s="80"/>
      <c r="L24" s="80"/>
      <c r="M24" s="80"/>
      <c r="N24" s="80"/>
      <c r="O24" s="80"/>
    </row>
    <row r="25" spans="1:15" ht="15" customHeight="1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15" ht="15" customHeight="1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15" ht="15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</row>
    <row r="28" spans="1:15" ht="15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1:15" ht="15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1:15" ht="1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</row>
    <row r="32" spans="1:15" ht="1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</row>
    <row r="33" spans="1:15" ht="1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  <row r="34" spans="1:15" ht="1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</row>
    <row r="35" spans="1:15" ht="1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ht="1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</row>
    <row r="37" spans="1:15" ht="1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</row>
    <row r="38" spans="1:15" ht="15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</row>
    <row r="39" spans="1:15" ht="15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</row>
    <row r="40" spans="1:15" ht="15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58</v>
      </c>
      <c r="C11" s="57" t="s">
        <v>59</v>
      </c>
      <c r="D11" s="58">
        <v>457</v>
      </c>
      <c r="E11" s="58">
        <v>106</v>
      </c>
      <c r="F11" s="58">
        <v>0</v>
      </c>
      <c r="G11" s="59">
        <v>0</v>
      </c>
      <c r="H11" s="58">
        <v>439</v>
      </c>
      <c r="I11" s="58">
        <v>675</v>
      </c>
      <c r="J11" s="60">
        <f>H11+I11</f>
        <v>1114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457</v>
      </c>
      <c r="E12" s="61">
        <f t="shared" si="0"/>
        <v>106</v>
      </c>
      <c r="F12" s="61">
        <f t="shared" si="0"/>
        <v>0</v>
      </c>
      <c r="G12" s="61">
        <f t="shared" si="0"/>
        <v>0</v>
      </c>
      <c r="H12" s="61">
        <f t="shared" si="0"/>
        <v>439</v>
      </c>
      <c r="I12" s="61">
        <f t="shared" si="0"/>
        <v>675</v>
      </c>
      <c r="J12" s="62">
        <f t="shared" si="0"/>
        <v>1114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60</v>
      </c>
      <c r="C11" s="57" t="s">
        <v>61</v>
      </c>
      <c r="D11" s="58">
        <v>807</v>
      </c>
      <c r="E11" s="58">
        <v>134</v>
      </c>
      <c r="F11" s="58">
        <v>4</v>
      </c>
      <c r="G11" s="59">
        <v>0</v>
      </c>
      <c r="H11" s="58">
        <v>918</v>
      </c>
      <c r="I11" s="58">
        <v>959</v>
      </c>
      <c r="J11" s="60">
        <f>H11+I11</f>
        <v>1877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807</v>
      </c>
      <c r="E12" s="61">
        <f t="shared" si="0"/>
        <v>134</v>
      </c>
      <c r="F12" s="61">
        <f t="shared" si="0"/>
        <v>4</v>
      </c>
      <c r="G12" s="61">
        <f t="shared" si="0"/>
        <v>0</v>
      </c>
      <c r="H12" s="61">
        <f t="shared" si="0"/>
        <v>918</v>
      </c>
      <c r="I12" s="61">
        <f t="shared" si="0"/>
        <v>959</v>
      </c>
      <c r="J12" s="62">
        <f t="shared" si="0"/>
        <v>1877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774.7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62</v>
      </c>
      <c r="C11" s="57" t="s">
        <v>63</v>
      </c>
      <c r="D11" s="58">
        <v>243</v>
      </c>
      <c r="E11" s="58">
        <v>64</v>
      </c>
      <c r="F11" s="58">
        <v>0</v>
      </c>
      <c r="G11" s="59">
        <v>0</v>
      </c>
      <c r="H11" s="58">
        <v>235</v>
      </c>
      <c r="I11" s="58">
        <v>358</v>
      </c>
      <c r="J11" s="60">
        <f>H11+I11</f>
        <v>593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243</v>
      </c>
      <c r="E12" s="61">
        <f t="shared" si="0"/>
        <v>64</v>
      </c>
      <c r="F12" s="61">
        <f t="shared" si="0"/>
        <v>0</v>
      </c>
      <c r="G12" s="61">
        <f t="shared" si="0"/>
        <v>0</v>
      </c>
      <c r="H12" s="61">
        <f t="shared" si="0"/>
        <v>235</v>
      </c>
      <c r="I12" s="61">
        <f t="shared" si="0"/>
        <v>358</v>
      </c>
      <c r="J12" s="62">
        <f t="shared" si="0"/>
        <v>593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64</v>
      </c>
      <c r="C11" s="57" t="s">
        <v>65</v>
      </c>
      <c r="D11" s="58">
        <v>493</v>
      </c>
      <c r="E11" s="58">
        <v>109</v>
      </c>
      <c r="F11" s="58">
        <v>0</v>
      </c>
      <c r="G11" s="59">
        <v>0</v>
      </c>
      <c r="H11" s="58">
        <v>642</v>
      </c>
      <c r="I11" s="58">
        <v>882</v>
      </c>
      <c r="J11" s="60">
        <f>H11+I11</f>
        <v>1524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493</v>
      </c>
      <c r="E12" s="61">
        <f t="shared" si="0"/>
        <v>109</v>
      </c>
      <c r="F12" s="61">
        <f t="shared" si="0"/>
        <v>0</v>
      </c>
      <c r="G12" s="61">
        <f t="shared" si="0"/>
        <v>0</v>
      </c>
      <c r="H12" s="61">
        <f t="shared" si="0"/>
        <v>642</v>
      </c>
      <c r="I12" s="61">
        <f t="shared" si="0"/>
        <v>882</v>
      </c>
      <c r="J12" s="62">
        <f t="shared" si="0"/>
        <v>1524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66</v>
      </c>
      <c r="C11" s="57" t="s">
        <v>67</v>
      </c>
      <c r="D11" s="58">
        <v>2052</v>
      </c>
      <c r="E11" s="58">
        <v>353</v>
      </c>
      <c r="F11" s="58">
        <v>226</v>
      </c>
      <c r="G11" s="59">
        <v>0</v>
      </c>
      <c r="H11" s="58">
        <v>2812</v>
      </c>
      <c r="I11" s="58">
        <v>3174</v>
      </c>
      <c r="J11" s="60">
        <f>H11+I11</f>
        <v>5986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2052</v>
      </c>
      <c r="E12" s="61">
        <f t="shared" si="0"/>
        <v>353</v>
      </c>
      <c r="F12" s="61">
        <f t="shared" si="0"/>
        <v>226</v>
      </c>
      <c r="G12" s="61">
        <f t="shared" si="0"/>
        <v>0</v>
      </c>
      <c r="H12" s="61">
        <f t="shared" si="0"/>
        <v>2812</v>
      </c>
      <c r="I12" s="61">
        <f t="shared" si="0"/>
        <v>3174</v>
      </c>
      <c r="J12" s="62">
        <f t="shared" si="0"/>
        <v>5986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231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68</v>
      </c>
      <c r="C11" s="57" t="s">
        <v>69</v>
      </c>
      <c r="D11" s="58">
        <v>264</v>
      </c>
      <c r="E11" s="58">
        <v>46</v>
      </c>
      <c r="F11" s="58">
        <v>12</v>
      </c>
      <c r="G11" s="59">
        <v>0</v>
      </c>
      <c r="H11" s="58">
        <v>268</v>
      </c>
      <c r="I11" s="58">
        <v>371</v>
      </c>
      <c r="J11" s="60">
        <f>H11+I11</f>
        <v>639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264</v>
      </c>
      <c r="E12" s="61">
        <f t="shared" si="0"/>
        <v>46</v>
      </c>
      <c r="F12" s="61">
        <f t="shared" si="0"/>
        <v>12</v>
      </c>
      <c r="G12" s="61">
        <f t="shared" si="0"/>
        <v>0</v>
      </c>
      <c r="H12" s="61">
        <f t="shared" si="0"/>
        <v>268</v>
      </c>
      <c r="I12" s="61">
        <f t="shared" si="0"/>
        <v>371</v>
      </c>
      <c r="J12" s="62">
        <f t="shared" si="0"/>
        <v>639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323.64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4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70</v>
      </c>
      <c r="C11" s="57" t="s">
        <v>71</v>
      </c>
      <c r="D11" s="58">
        <v>241</v>
      </c>
      <c r="E11" s="58">
        <v>56</v>
      </c>
      <c r="F11" s="58">
        <v>0</v>
      </c>
      <c r="G11" s="59">
        <v>0</v>
      </c>
      <c r="H11" s="58">
        <v>246</v>
      </c>
      <c r="I11" s="58">
        <v>409</v>
      </c>
      <c r="J11" s="60">
        <f>H11+I11</f>
        <v>655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241</v>
      </c>
      <c r="E12" s="61">
        <f t="shared" si="0"/>
        <v>56</v>
      </c>
      <c r="F12" s="61">
        <f t="shared" si="0"/>
        <v>0</v>
      </c>
      <c r="G12" s="61">
        <f t="shared" si="0"/>
        <v>0</v>
      </c>
      <c r="H12" s="61">
        <f t="shared" si="0"/>
        <v>246</v>
      </c>
      <c r="I12" s="61">
        <f t="shared" si="0"/>
        <v>409</v>
      </c>
      <c r="J12" s="62">
        <f t="shared" si="0"/>
        <v>655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B14" sqref="B14:J14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71"/>
      <c r="B1" s="72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30" customHeight="1">
      <c r="A2" s="73"/>
      <c r="B2" s="73" t="s">
        <v>1</v>
      </c>
      <c r="C2" s="74" t="s">
        <v>2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30" customHeight="1">
      <c r="A3" s="73"/>
      <c r="B3" s="73" t="s">
        <v>3</v>
      </c>
      <c r="C3" s="75" t="s">
        <v>94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30" customHeight="1">
      <c r="A4" s="73"/>
      <c r="B4" s="73" t="s">
        <v>5</v>
      </c>
      <c r="C4" s="76" t="s">
        <v>95</v>
      </c>
      <c r="D4" s="77" t="s">
        <v>96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39.75" customHeight="1">
      <c r="A5" s="78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78"/>
      <c r="L5" s="78"/>
      <c r="M5" s="78"/>
      <c r="N5" s="78"/>
      <c r="O5" s="78"/>
    </row>
    <row r="6" spans="1:15" ht="19.5" customHeight="1">
      <c r="A6" s="73"/>
      <c r="B6" s="100"/>
      <c r="C6" s="100"/>
      <c r="D6" s="100"/>
      <c r="E6" s="100"/>
      <c r="F6" s="100"/>
      <c r="G6" s="100"/>
      <c r="H6" s="100"/>
      <c r="I6" s="100"/>
      <c r="J6" s="100"/>
      <c r="K6" s="73"/>
      <c r="L6" s="73"/>
      <c r="M6" s="73"/>
      <c r="N6" s="73"/>
      <c r="O6" s="73"/>
    </row>
    <row r="7" spans="1:15" ht="39.75" customHeight="1">
      <c r="A7" s="73"/>
      <c r="B7" s="74" t="s">
        <v>7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5" ht="39.75" customHeight="1">
      <c r="A8" s="80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80"/>
      <c r="L8" s="80"/>
      <c r="M8" s="80"/>
      <c r="N8" s="80"/>
      <c r="O8" s="80"/>
    </row>
    <row r="9" spans="1:15" ht="30" customHeight="1">
      <c r="A9" s="80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80"/>
      <c r="L9" s="80"/>
      <c r="M9" s="80"/>
      <c r="N9" s="80"/>
      <c r="O9" s="80"/>
    </row>
    <row r="10" spans="1:15" ht="30" customHeight="1">
      <c r="A10" s="80"/>
      <c r="B10" s="114"/>
      <c r="C10" s="106"/>
      <c r="D10" s="106"/>
      <c r="E10" s="106"/>
      <c r="F10" s="106"/>
      <c r="G10" s="106"/>
      <c r="H10" s="98" t="s">
        <v>17</v>
      </c>
      <c r="I10" s="98" t="s">
        <v>18</v>
      </c>
      <c r="J10" s="99" t="s">
        <v>19</v>
      </c>
      <c r="K10" s="80"/>
      <c r="L10" s="80"/>
      <c r="M10" s="80"/>
      <c r="N10" s="80"/>
      <c r="O10" s="80"/>
    </row>
    <row r="11" spans="1:15" ht="34.5" customHeight="1">
      <c r="A11" s="80"/>
      <c r="B11" s="83">
        <v>14000</v>
      </c>
      <c r="C11" s="83" t="s">
        <v>93</v>
      </c>
      <c r="D11" s="89">
        <f>SUM('TSE:TRE-AP'!D11)</f>
        <v>16850</v>
      </c>
      <c r="E11" s="89">
        <f>SUM('TSE:TRE-AP'!E11)</f>
        <v>3481</v>
      </c>
      <c r="F11" s="89">
        <f>SUM('TSE:TRE-AP'!F11)</f>
        <v>1002</v>
      </c>
      <c r="G11" s="87">
        <v>0</v>
      </c>
      <c r="H11" s="89">
        <f>SUM('TSE:TRE-AP'!H11)</f>
        <v>18969</v>
      </c>
      <c r="I11" s="89">
        <f>SUM('TSE:TRE-AP'!I11)</f>
        <v>26064</v>
      </c>
      <c r="J11" s="90">
        <f>H11+I11</f>
        <v>45033</v>
      </c>
      <c r="K11" s="80"/>
      <c r="L11" s="80"/>
      <c r="M11" s="80"/>
      <c r="N11" s="80"/>
      <c r="O11" s="80"/>
    </row>
    <row r="12" spans="1:15" ht="34.5" customHeight="1">
      <c r="A12" s="80"/>
      <c r="B12" s="113" t="s">
        <v>19</v>
      </c>
      <c r="C12" s="114"/>
      <c r="D12" s="91">
        <f t="shared" ref="D12:J12" si="0">SUM(D11:D11)</f>
        <v>16850</v>
      </c>
      <c r="E12" s="91">
        <f t="shared" si="0"/>
        <v>3481</v>
      </c>
      <c r="F12" s="91">
        <f t="shared" si="0"/>
        <v>1002</v>
      </c>
      <c r="G12" s="91">
        <f t="shared" si="0"/>
        <v>0</v>
      </c>
      <c r="H12" s="91">
        <f t="shared" si="0"/>
        <v>18969</v>
      </c>
      <c r="I12" s="91">
        <f t="shared" si="0"/>
        <v>26064</v>
      </c>
      <c r="J12" s="92">
        <f t="shared" si="0"/>
        <v>45033</v>
      </c>
      <c r="K12" s="80"/>
      <c r="L12" s="80"/>
      <c r="M12" s="80"/>
      <c r="N12" s="80"/>
      <c r="O12" s="80"/>
    </row>
    <row r="13" spans="1:15" ht="30" customHeight="1">
      <c r="A13" s="80"/>
      <c r="B13" s="140"/>
      <c r="C13" s="140"/>
      <c r="D13" s="140"/>
      <c r="E13" s="140"/>
      <c r="F13" s="140"/>
      <c r="G13" s="140"/>
      <c r="H13" s="140"/>
      <c r="I13" s="140"/>
      <c r="J13" s="140"/>
      <c r="K13" s="80"/>
      <c r="L13" s="80"/>
      <c r="M13" s="80"/>
      <c r="N13" s="80"/>
      <c r="O13" s="80"/>
    </row>
    <row r="14" spans="1:15" ht="30" customHeight="1">
      <c r="A14" s="80"/>
      <c r="B14" s="141" t="s">
        <v>97</v>
      </c>
      <c r="C14" s="141"/>
      <c r="D14" s="141"/>
      <c r="E14" s="141"/>
      <c r="F14" s="141"/>
      <c r="G14" s="141"/>
      <c r="H14" s="141"/>
      <c r="I14" s="141"/>
      <c r="J14" s="141"/>
      <c r="K14" s="80"/>
      <c r="L14" s="80"/>
      <c r="M14" s="80"/>
      <c r="N14" s="80"/>
      <c r="O14" s="80"/>
    </row>
    <row r="15" spans="1:15" ht="39.75" customHeight="1">
      <c r="A15" s="80"/>
      <c r="B15" s="113" t="s">
        <v>98</v>
      </c>
      <c r="C15" s="114"/>
      <c r="D15" s="98" t="s">
        <v>99</v>
      </c>
      <c r="E15" s="107" t="s">
        <v>100</v>
      </c>
      <c r="F15" s="113"/>
      <c r="G15" s="113"/>
      <c r="H15" s="113"/>
      <c r="I15" s="113"/>
      <c r="J15" s="113"/>
      <c r="K15" s="80"/>
      <c r="L15" s="80"/>
      <c r="M15" s="80"/>
      <c r="N15" s="80"/>
      <c r="O15" s="80"/>
    </row>
    <row r="16" spans="1:15" ht="34.5" customHeight="1">
      <c r="A16" s="80"/>
      <c r="B16" s="134" t="s">
        <v>78</v>
      </c>
      <c r="C16" s="135"/>
      <c r="D16" s="93">
        <v>910.08</v>
      </c>
      <c r="E16" s="136" t="s">
        <v>101</v>
      </c>
      <c r="F16" s="137"/>
      <c r="G16" s="137"/>
      <c r="H16" s="137"/>
      <c r="I16" s="137"/>
      <c r="J16" s="137"/>
      <c r="K16" s="80"/>
      <c r="L16" s="80"/>
      <c r="M16" s="80"/>
      <c r="N16" s="80"/>
      <c r="O16" s="80"/>
    </row>
    <row r="17" spans="1:15" ht="34.5" customHeight="1">
      <c r="A17" s="80"/>
      <c r="B17" s="134" t="s">
        <v>79</v>
      </c>
      <c r="C17" s="135"/>
      <c r="D17" s="93">
        <v>719.62</v>
      </c>
      <c r="E17" s="136" t="s">
        <v>102</v>
      </c>
      <c r="F17" s="137"/>
      <c r="G17" s="137"/>
      <c r="H17" s="137"/>
      <c r="I17" s="137"/>
      <c r="J17" s="137"/>
      <c r="K17" s="80"/>
      <c r="L17" s="80"/>
      <c r="M17" s="80"/>
      <c r="N17" s="80"/>
      <c r="O17" s="80"/>
    </row>
    <row r="18" spans="1:15" ht="34.5" customHeight="1">
      <c r="A18" s="80"/>
      <c r="B18" s="134" t="s">
        <v>103</v>
      </c>
      <c r="C18" s="135"/>
      <c r="D18" s="93">
        <v>162.21</v>
      </c>
      <c r="E18" s="138" t="s">
        <v>104</v>
      </c>
      <c r="F18" s="134"/>
      <c r="G18" s="134"/>
      <c r="H18" s="134"/>
      <c r="I18" s="134"/>
      <c r="J18" s="134"/>
      <c r="K18" s="80"/>
      <c r="L18" s="80"/>
      <c r="M18" s="80"/>
      <c r="N18" s="80"/>
      <c r="O18" s="80"/>
    </row>
    <row r="19" spans="1:15" ht="34.5" customHeight="1">
      <c r="A19" s="80"/>
      <c r="B19" s="134" t="s">
        <v>81</v>
      </c>
      <c r="C19" s="135"/>
      <c r="D19" s="94" t="s">
        <v>105</v>
      </c>
      <c r="E19" s="136" t="s">
        <v>106</v>
      </c>
      <c r="F19" s="137"/>
      <c r="G19" s="137"/>
      <c r="H19" s="137"/>
      <c r="I19" s="137"/>
      <c r="J19" s="137"/>
      <c r="K19" s="80"/>
      <c r="L19" s="80"/>
      <c r="M19" s="80"/>
      <c r="N19" s="80"/>
      <c r="O19" s="80"/>
    </row>
    <row r="20" spans="1:15" ht="34.5" customHeight="1">
      <c r="A20" s="80"/>
      <c r="B20" s="134" t="s">
        <v>107</v>
      </c>
      <c r="C20" s="135"/>
      <c r="D20" s="9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80"/>
      <c r="L20" s="80"/>
      <c r="M20" s="80"/>
      <c r="N20" s="80"/>
      <c r="O20" s="80"/>
    </row>
    <row r="21" spans="1:15" ht="15" customHeight="1">
      <c r="A21" s="80"/>
      <c r="B21" s="95"/>
      <c r="C21" s="95"/>
      <c r="D21" s="95"/>
      <c r="E21" s="96"/>
      <c r="F21" s="96"/>
      <c r="G21" s="96"/>
      <c r="H21" s="96"/>
      <c r="I21" s="96"/>
      <c r="J21" s="96"/>
      <c r="K21" s="80"/>
      <c r="L21" s="80"/>
      <c r="M21" s="80"/>
      <c r="N21" s="80"/>
      <c r="O21" s="80"/>
    </row>
    <row r="22" spans="1:15" ht="15" customHeight="1">
      <c r="A22" s="80"/>
      <c r="B22" s="139"/>
      <c r="C22" s="139"/>
      <c r="D22" s="139"/>
      <c r="E22" s="139"/>
      <c r="F22" s="139"/>
      <c r="G22" s="139"/>
      <c r="H22" s="139"/>
      <c r="I22" s="139"/>
      <c r="J22" s="139"/>
      <c r="K22" s="80"/>
      <c r="L22" s="80"/>
      <c r="M22" s="80"/>
      <c r="N22" s="80"/>
      <c r="O22" s="80"/>
    </row>
    <row r="23" spans="1:15" ht="15" customHeight="1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</row>
    <row r="24" spans="1:15" ht="15" customHeight="1">
      <c r="A24" s="80"/>
      <c r="B24" s="80"/>
      <c r="C24" s="80"/>
      <c r="D24" s="80"/>
      <c r="E24" s="80"/>
      <c r="F24" s="80"/>
      <c r="G24" s="80"/>
      <c r="H24" s="97"/>
      <c r="I24" s="80"/>
      <c r="J24" s="80"/>
      <c r="K24" s="80"/>
      <c r="L24" s="80"/>
      <c r="M24" s="80"/>
      <c r="N24" s="80"/>
      <c r="O24" s="80"/>
    </row>
    <row r="25" spans="1:15" ht="15" customHeight="1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15" ht="15" customHeight="1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15" ht="15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</row>
    <row r="28" spans="1:15" ht="15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1:15" ht="15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1:15" ht="1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</row>
    <row r="32" spans="1:15" ht="1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</row>
    <row r="33" spans="1:15" ht="1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  <row r="34" spans="1:15" ht="1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</row>
    <row r="35" spans="1:15" ht="1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ht="1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</row>
    <row r="37" spans="1:15" ht="1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</row>
    <row r="38" spans="1:15" ht="15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</row>
    <row r="39" spans="1:15" ht="15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</row>
    <row r="40" spans="1:15" ht="15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</row>
  </sheetData>
  <mergeCells count="26"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  <mergeCell ref="B12:C12"/>
    <mergeCell ref="B13:J13"/>
    <mergeCell ref="B14:J14"/>
    <mergeCell ref="B15:C15"/>
    <mergeCell ref="E15:J15"/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72</v>
      </c>
      <c r="C11" s="57" t="s">
        <v>73</v>
      </c>
      <c r="D11" s="58">
        <v>126</v>
      </c>
      <c r="E11" s="58">
        <v>31</v>
      </c>
      <c r="F11" s="58">
        <v>0</v>
      </c>
      <c r="G11" s="59">
        <v>0</v>
      </c>
      <c r="H11" s="58">
        <v>156</v>
      </c>
      <c r="I11" s="58">
        <v>349</v>
      </c>
      <c r="J11" s="60">
        <f>H11+I11</f>
        <v>505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126</v>
      </c>
      <c r="E12" s="61">
        <f t="shared" si="0"/>
        <v>31</v>
      </c>
      <c r="F12" s="61">
        <f t="shared" si="0"/>
        <v>0</v>
      </c>
      <c r="G12" s="61">
        <f t="shared" si="0"/>
        <v>0</v>
      </c>
      <c r="H12" s="61">
        <f t="shared" si="0"/>
        <v>156</v>
      </c>
      <c r="I12" s="61">
        <f t="shared" si="0"/>
        <v>349</v>
      </c>
      <c r="J12" s="62">
        <f t="shared" si="0"/>
        <v>505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74</v>
      </c>
      <c r="C11" s="57" t="s">
        <v>75</v>
      </c>
      <c r="D11" s="58">
        <v>145</v>
      </c>
      <c r="E11" s="58">
        <v>28</v>
      </c>
      <c r="F11" s="58">
        <v>0</v>
      </c>
      <c r="G11" s="59">
        <v>0</v>
      </c>
      <c r="H11" s="58">
        <v>142</v>
      </c>
      <c r="I11" s="58">
        <v>362</v>
      </c>
      <c r="J11" s="60">
        <f>H11+I11</f>
        <v>504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145</v>
      </c>
      <c r="E12" s="61">
        <f t="shared" si="0"/>
        <v>28</v>
      </c>
      <c r="F12" s="61">
        <f t="shared" si="0"/>
        <v>0</v>
      </c>
      <c r="G12" s="61">
        <f t="shared" si="0"/>
        <v>0</v>
      </c>
      <c r="H12" s="61">
        <f t="shared" si="0"/>
        <v>142</v>
      </c>
      <c r="I12" s="61">
        <f t="shared" si="0"/>
        <v>362</v>
      </c>
      <c r="J12" s="62">
        <f t="shared" si="0"/>
        <v>504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sqref="A1:XFD1048576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20</v>
      </c>
      <c r="C11" s="57" t="s">
        <v>21</v>
      </c>
      <c r="D11" s="58">
        <v>905</v>
      </c>
      <c r="E11" s="58">
        <v>203</v>
      </c>
      <c r="F11" s="58">
        <v>3</v>
      </c>
      <c r="G11" s="59">
        <v>0</v>
      </c>
      <c r="H11" s="58">
        <v>1203</v>
      </c>
      <c r="I11" s="58">
        <v>1990</v>
      </c>
      <c r="J11" s="60">
        <f>H11+I11</f>
        <v>3193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905</v>
      </c>
      <c r="E12" s="61">
        <f t="shared" si="0"/>
        <v>203</v>
      </c>
      <c r="F12" s="61">
        <f t="shared" si="0"/>
        <v>3</v>
      </c>
      <c r="G12" s="61">
        <f t="shared" si="0"/>
        <v>0</v>
      </c>
      <c r="H12" s="61">
        <f t="shared" si="0"/>
        <v>1203</v>
      </c>
      <c r="I12" s="61">
        <f t="shared" si="0"/>
        <v>1990</v>
      </c>
      <c r="J12" s="62">
        <f t="shared" si="0"/>
        <v>3193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441.88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8" workbookViewId="0">
      <selection activeCell="D17" sqref="D17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22</v>
      </c>
      <c r="C11" s="57" t="s">
        <v>23</v>
      </c>
      <c r="D11" s="58">
        <v>138</v>
      </c>
      <c r="E11" s="58">
        <v>40</v>
      </c>
      <c r="F11" s="58">
        <v>0</v>
      </c>
      <c r="G11" s="59">
        <v>0</v>
      </c>
      <c r="H11" s="58">
        <v>138</v>
      </c>
      <c r="I11" s="58">
        <v>269</v>
      </c>
      <c r="J11" s="60">
        <f>H11+I11</f>
        <v>407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138</v>
      </c>
      <c r="E12" s="61">
        <f t="shared" si="0"/>
        <v>40</v>
      </c>
      <c r="F12" s="61">
        <f t="shared" si="0"/>
        <v>0</v>
      </c>
      <c r="G12" s="61">
        <f t="shared" si="0"/>
        <v>0</v>
      </c>
      <c r="H12" s="61">
        <f t="shared" si="0"/>
        <v>138</v>
      </c>
      <c r="I12" s="61">
        <f t="shared" si="0"/>
        <v>269</v>
      </c>
      <c r="J12" s="62">
        <f t="shared" si="0"/>
        <v>407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8" sqref="D18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24</v>
      </c>
      <c r="C11" s="57" t="s">
        <v>25</v>
      </c>
      <c r="D11" s="58">
        <v>299</v>
      </c>
      <c r="E11" s="58">
        <v>54</v>
      </c>
      <c r="F11" s="58">
        <v>46</v>
      </c>
      <c r="G11" s="59">
        <v>0</v>
      </c>
      <c r="H11" s="58">
        <v>337</v>
      </c>
      <c r="I11" s="58">
        <v>494</v>
      </c>
      <c r="J11" s="60">
        <f>H11+I11</f>
        <v>831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299</v>
      </c>
      <c r="E12" s="61">
        <f t="shared" si="0"/>
        <v>54</v>
      </c>
      <c r="F12" s="61">
        <f t="shared" si="0"/>
        <v>46</v>
      </c>
      <c r="G12" s="61">
        <f t="shared" si="0"/>
        <v>0</v>
      </c>
      <c r="H12" s="61">
        <f t="shared" si="0"/>
        <v>337</v>
      </c>
      <c r="I12" s="61">
        <f t="shared" si="0"/>
        <v>494</v>
      </c>
      <c r="J12" s="62">
        <f t="shared" si="0"/>
        <v>831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49.86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7" workbookViewId="0">
      <selection activeCell="D17" sqref="D17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26</v>
      </c>
      <c r="C11" s="57" t="s">
        <v>27</v>
      </c>
      <c r="D11" s="58">
        <v>378</v>
      </c>
      <c r="E11" s="58">
        <v>80</v>
      </c>
      <c r="F11" s="58">
        <v>10</v>
      </c>
      <c r="G11" s="59">
        <v>0</v>
      </c>
      <c r="H11" s="58">
        <v>394</v>
      </c>
      <c r="I11" s="58">
        <v>809</v>
      </c>
      <c r="J11" s="60">
        <f>H11+I11</f>
        <v>1203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378</v>
      </c>
      <c r="E12" s="61">
        <f t="shared" si="0"/>
        <v>80</v>
      </c>
      <c r="F12" s="61">
        <f t="shared" si="0"/>
        <v>10</v>
      </c>
      <c r="G12" s="61">
        <f t="shared" si="0"/>
        <v>0</v>
      </c>
      <c r="H12" s="61">
        <f t="shared" si="0"/>
        <v>394</v>
      </c>
      <c r="I12" s="61">
        <f t="shared" si="0"/>
        <v>809</v>
      </c>
      <c r="J12" s="62">
        <f t="shared" si="0"/>
        <v>1203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0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D18" sqref="D18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28</v>
      </c>
      <c r="C11" s="57" t="s">
        <v>29</v>
      </c>
      <c r="D11" s="58">
        <v>923</v>
      </c>
      <c r="E11" s="58">
        <v>162</v>
      </c>
      <c r="F11" s="58">
        <v>64</v>
      </c>
      <c r="G11" s="59">
        <v>0</v>
      </c>
      <c r="H11" s="58">
        <v>840</v>
      </c>
      <c r="I11" s="58">
        <v>723</v>
      </c>
      <c r="J11" s="60">
        <f>H11+I11</f>
        <v>1563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923</v>
      </c>
      <c r="E12" s="61">
        <f t="shared" si="0"/>
        <v>162</v>
      </c>
      <c r="F12" s="61">
        <f t="shared" si="0"/>
        <v>64</v>
      </c>
      <c r="G12" s="61">
        <f t="shared" si="0"/>
        <v>0</v>
      </c>
      <c r="H12" s="61">
        <f t="shared" si="0"/>
        <v>840</v>
      </c>
      <c r="I12" s="61">
        <f t="shared" si="0"/>
        <v>723</v>
      </c>
      <c r="J12" s="62">
        <f t="shared" si="0"/>
        <v>1563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414.69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D19" sqref="D19"/>
    </sheetView>
  </sheetViews>
  <sheetFormatPr defaultRowHeight="12.75"/>
  <cols>
    <col min="1" max="1" width="2.5703125" style="68" customWidth="1"/>
    <col min="2" max="2" width="40.7109375" style="68" customWidth="1"/>
    <col min="3" max="3" width="35.7109375" style="68" customWidth="1"/>
    <col min="4" max="10" width="20.7109375" style="68" customWidth="1"/>
    <col min="11" max="15" width="9.140625" style="68" customWidth="1"/>
    <col min="16" max="17" width="9.140625" style="68"/>
    <col min="18" max="21" width="9.140625" style="53"/>
    <col min="22" max="22" width="9.140625" style="69"/>
    <col min="23" max="24" width="9.140625" style="53"/>
    <col min="25" max="25" width="9.140625" style="69"/>
    <col min="26" max="30" width="9.140625" style="53"/>
    <col min="31" max="34" width="9.140625" style="70"/>
    <col min="35" max="35" width="9.140625" style="53"/>
    <col min="36" max="16384" width="9.140625" style="68"/>
  </cols>
  <sheetData>
    <row r="1" spans="1:15" ht="49.5" customHeight="1">
      <c r="A1" s="3"/>
      <c r="B1" s="5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55" t="s">
        <v>95</v>
      </c>
      <c r="D4" s="56" t="s">
        <v>96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05" t="s">
        <v>6</v>
      </c>
      <c r="C5" s="105"/>
      <c r="D5" s="105"/>
      <c r="E5" s="105"/>
      <c r="F5" s="105"/>
      <c r="G5" s="105"/>
      <c r="H5" s="105"/>
      <c r="I5" s="105"/>
      <c r="J5" s="105"/>
      <c r="K5" s="4"/>
      <c r="L5" s="4"/>
      <c r="M5" s="4"/>
      <c r="N5" s="4"/>
      <c r="O5" s="4"/>
    </row>
    <row r="6" spans="1:15" ht="19.5" customHeight="1">
      <c r="A6" s="6"/>
      <c r="B6" s="9"/>
      <c r="C6" s="9"/>
      <c r="D6" s="9"/>
      <c r="E6" s="9"/>
      <c r="F6" s="9"/>
      <c r="G6" s="9"/>
      <c r="H6" s="9"/>
      <c r="I6" s="9"/>
      <c r="J6" s="9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52"/>
      <c r="B8" s="114" t="s">
        <v>8</v>
      </c>
      <c r="C8" s="106"/>
      <c r="D8" s="106" t="s">
        <v>9</v>
      </c>
      <c r="E8" s="106"/>
      <c r="F8" s="106"/>
      <c r="G8" s="106"/>
      <c r="H8" s="106"/>
      <c r="I8" s="106"/>
      <c r="J8" s="107"/>
      <c r="K8" s="52"/>
      <c r="L8" s="52"/>
      <c r="M8" s="52"/>
      <c r="N8" s="52"/>
      <c r="O8" s="52"/>
    </row>
    <row r="9" spans="1:15" ht="30" customHeight="1">
      <c r="A9" s="52"/>
      <c r="B9" s="114" t="s">
        <v>10</v>
      </c>
      <c r="C9" s="106" t="s">
        <v>11</v>
      </c>
      <c r="D9" s="106" t="s">
        <v>12</v>
      </c>
      <c r="E9" s="106" t="s">
        <v>13</v>
      </c>
      <c r="F9" s="106" t="s">
        <v>14</v>
      </c>
      <c r="G9" s="106" t="s">
        <v>15</v>
      </c>
      <c r="H9" s="106" t="s">
        <v>16</v>
      </c>
      <c r="I9" s="106"/>
      <c r="J9" s="107"/>
      <c r="K9" s="52"/>
      <c r="L9" s="52"/>
      <c r="M9" s="52"/>
      <c r="N9" s="52"/>
      <c r="O9" s="52"/>
    </row>
    <row r="10" spans="1:15" ht="30" customHeight="1">
      <c r="A10" s="52"/>
      <c r="B10" s="114"/>
      <c r="C10" s="106"/>
      <c r="D10" s="106"/>
      <c r="E10" s="106"/>
      <c r="F10" s="106"/>
      <c r="G10" s="106"/>
      <c r="H10" s="11" t="s">
        <v>17</v>
      </c>
      <c r="I10" s="11" t="s">
        <v>18</v>
      </c>
      <c r="J10" s="12" t="s">
        <v>19</v>
      </c>
      <c r="K10" s="52"/>
      <c r="L10" s="52"/>
      <c r="M10" s="52"/>
      <c r="N10" s="52"/>
      <c r="O10" s="52"/>
    </row>
    <row r="11" spans="1:15" ht="34.5" customHeight="1">
      <c r="A11" s="52"/>
      <c r="B11" s="57" t="s">
        <v>30</v>
      </c>
      <c r="C11" s="57" t="s">
        <v>31</v>
      </c>
      <c r="D11" s="58">
        <v>746</v>
      </c>
      <c r="E11" s="58">
        <v>131</v>
      </c>
      <c r="F11" s="58">
        <v>13</v>
      </c>
      <c r="G11" s="59">
        <v>0</v>
      </c>
      <c r="H11" s="58">
        <v>711</v>
      </c>
      <c r="I11" s="58">
        <v>779</v>
      </c>
      <c r="J11" s="60">
        <f>H11+I11</f>
        <v>1490</v>
      </c>
      <c r="K11" s="52"/>
      <c r="L11" s="52"/>
      <c r="M11" s="52"/>
      <c r="N11" s="52"/>
      <c r="O11" s="52"/>
    </row>
    <row r="12" spans="1:15" ht="34.5" customHeight="1">
      <c r="A12" s="52"/>
      <c r="B12" s="113" t="s">
        <v>19</v>
      </c>
      <c r="C12" s="114"/>
      <c r="D12" s="61">
        <f t="shared" ref="D12:J12" si="0">SUM(D11:D11)</f>
        <v>746</v>
      </c>
      <c r="E12" s="61">
        <f t="shared" si="0"/>
        <v>131</v>
      </c>
      <c r="F12" s="61">
        <f t="shared" si="0"/>
        <v>13</v>
      </c>
      <c r="G12" s="61">
        <f t="shared" si="0"/>
        <v>0</v>
      </c>
      <c r="H12" s="61">
        <f t="shared" si="0"/>
        <v>711</v>
      </c>
      <c r="I12" s="61">
        <f t="shared" si="0"/>
        <v>779</v>
      </c>
      <c r="J12" s="62">
        <f t="shared" si="0"/>
        <v>1490</v>
      </c>
      <c r="K12" s="52"/>
      <c r="L12" s="52"/>
      <c r="M12" s="52"/>
      <c r="N12" s="52"/>
      <c r="O12" s="52"/>
    </row>
    <row r="13" spans="1:15" ht="30" customHeight="1">
      <c r="A13" s="52"/>
      <c r="B13" s="140"/>
      <c r="C13" s="140"/>
      <c r="D13" s="140"/>
      <c r="E13" s="140"/>
      <c r="F13" s="140"/>
      <c r="G13" s="140"/>
      <c r="H13" s="140"/>
      <c r="I13" s="140"/>
      <c r="J13" s="140"/>
      <c r="K13" s="52"/>
      <c r="L13" s="52"/>
      <c r="M13" s="52"/>
      <c r="N13" s="52"/>
      <c r="O13" s="52"/>
    </row>
    <row r="14" spans="1:15" ht="30" customHeight="1">
      <c r="A14" s="52"/>
      <c r="B14" s="141" t="s">
        <v>109</v>
      </c>
      <c r="C14" s="141"/>
      <c r="D14" s="141"/>
      <c r="E14" s="141"/>
      <c r="F14" s="141"/>
      <c r="G14" s="141"/>
      <c r="H14" s="141"/>
      <c r="I14" s="141"/>
      <c r="J14" s="141"/>
      <c r="K14" s="52"/>
      <c r="L14" s="52"/>
      <c r="M14" s="52"/>
      <c r="N14" s="52"/>
      <c r="O14" s="52"/>
    </row>
    <row r="15" spans="1:15" ht="39.75" customHeight="1">
      <c r="A15" s="52"/>
      <c r="B15" s="113" t="s">
        <v>98</v>
      </c>
      <c r="C15" s="114"/>
      <c r="D15" s="11" t="s">
        <v>99</v>
      </c>
      <c r="E15" s="107" t="s">
        <v>100</v>
      </c>
      <c r="F15" s="113"/>
      <c r="G15" s="113"/>
      <c r="H15" s="113"/>
      <c r="I15" s="113"/>
      <c r="J15" s="113"/>
      <c r="K15" s="52"/>
      <c r="L15" s="52"/>
      <c r="M15" s="52"/>
      <c r="N15" s="52"/>
      <c r="O15" s="52"/>
    </row>
    <row r="16" spans="1:15" ht="34.5" customHeight="1">
      <c r="A16" s="52"/>
      <c r="B16" s="134" t="s">
        <v>78</v>
      </c>
      <c r="C16" s="135"/>
      <c r="D16" s="63">
        <v>910.08</v>
      </c>
      <c r="E16" s="136" t="s">
        <v>101</v>
      </c>
      <c r="F16" s="137"/>
      <c r="G16" s="137"/>
      <c r="H16" s="137"/>
      <c r="I16" s="137"/>
      <c r="J16" s="137"/>
      <c r="K16" s="52"/>
      <c r="L16" s="52"/>
      <c r="M16" s="52"/>
      <c r="N16" s="52"/>
      <c r="O16" s="52"/>
    </row>
    <row r="17" spans="1:15" ht="34.5" customHeight="1">
      <c r="A17" s="52"/>
      <c r="B17" s="134" t="s">
        <v>79</v>
      </c>
      <c r="C17" s="135"/>
      <c r="D17" s="63">
        <v>719.62</v>
      </c>
      <c r="E17" s="136" t="s">
        <v>102</v>
      </c>
      <c r="F17" s="137"/>
      <c r="G17" s="137"/>
      <c r="H17" s="137"/>
      <c r="I17" s="137"/>
      <c r="J17" s="137"/>
      <c r="K17" s="52"/>
      <c r="L17" s="52"/>
      <c r="M17" s="52"/>
      <c r="N17" s="52"/>
      <c r="O17" s="52"/>
    </row>
    <row r="18" spans="1:15" ht="34.5" customHeight="1">
      <c r="A18" s="52"/>
      <c r="B18" s="134" t="s">
        <v>103</v>
      </c>
      <c r="C18" s="135"/>
      <c r="D18" s="63">
        <v>60.42</v>
      </c>
      <c r="E18" s="138" t="s">
        <v>104</v>
      </c>
      <c r="F18" s="134"/>
      <c r="G18" s="134"/>
      <c r="H18" s="134"/>
      <c r="I18" s="134"/>
      <c r="J18" s="134"/>
      <c r="K18" s="52"/>
      <c r="L18" s="52"/>
      <c r="M18" s="52"/>
      <c r="N18" s="52"/>
      <c r="O18" s="52"/>
    </row>
    <row r="19" spans="1:15" ht="34.5" customHeight="1">
      <c r="A19" s="52"/>
      <c r="B19" s="134" t="s">
        <v>81</v>
      </c>
      <c r="C19" s="135"/>
      <c r="D19" s="64" t="s">
        <v>105</v>
      </c>
      <c r="E19" s="136" t="s">
        <v>106</v>
      </c>
      <c r="F19" s="137"/>
      <c r="G19" s="137"/>
      <c r="H19" s="137"/>
      <c r="I19" s="137"/>
      <c r="J19" s="137"/>
      <c r="K19" s="52"/>
      <c r="L19" s="52"/>
      <c r="M19" s="52"/>
      <c r="N19" s="52"/>
      <c r="O19" s="52"/>
    </row>
    <row r="20" spans="1:15" ht="34.5" customHeight="1">
      <c r="A20" s="52"/>
      <c r="B20" s="134" t="s">
        <v>107</v>
      </c>
      <c r="C20" s="135"/>
      <c r="D20" s="63">
        <f>IF(C11="TSE",441.88,249.4)</f>
        <v>249.4</v>
      </c>
      <c r="E20" s="138" t="s">
        <v>108</v>
      </c>
      <c r="F20" s="134"/>
      <c r="G20" s="134"/>
      <c r="H20" s="134"/>
      <c r="I20" s="134"/>
      <c r="J20" s="134"/>
      <c r="K20" s="52"/>
      <c r="L20" s="52"/>
      <c r="M20" s="52"/>
      <c r="N20" s="52"/>
      <c r="O20" s="52"/>
    </row>
    <row r="21" spans="1:15" ht="15" customHeight="1">
      <c r="A21" s="52"/>
      <c r="B21" s="65"/>
      <c r="C21" s="65"/>
      <c r="D21" s="65"/>
      <c r="E21" s="66"/>
      <c r="F21" s="66"/>
      <c r="G21" s="66"/>
      <c r="H21" s="66"/>
      <c r="I21" s="66"/>
      <c r="J21" s="66"/>
      <c r="K21" s="52"/>
      <c r="L21" s="52"/>
      <c r="M21" s="52"/>
      <c r="N21" s="52"/>
      <c r="O21" s="52"/>
    </row>
    <row r="22" spans="1:15" ht="15" customHeight="1">
      <c r="A22" s="52"/>
      <c r="B22" s="139"/>
      <c r="C22" s="139"/>
      <c r="D22" s="139"/>
      <c r="E22" s="139"/>
      <c r="F22" s="139"/>
      <c r="G22" s="139"/>
      <c r="H22" s="139"/>
      <c r="I22" s="139"/>
      <c r="J22" s="139"/>
      <c r="K22" s="52"/>
      <c r="L22" s="52"/>
      <c r="M22" s="52"/>
      <c r="N22" s="52"/>
      <c r="O22" s="52"/>
    </row>
    <row r="23" spans="1:15" ht="1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</row>
    <row r="24" spans="1:15" ht="15" customHeight="1">
      <c r="A24" s="52"/>
      <c r="B24" s="52"/>
      <c r="C24" s="52"/>
      <c r="D24" s="52"/>
      <c r="E24" s="52"/>
      <c r="F24" s="52"/>
      <c r="G24" s="52"/>
      <c r="H24" s="67"/>
      <c r="I24" s="52"/>
      <c r="J24" s="52"/>
      <c r="K24" s="52"/>
      <c r="L24" s="52"/>
      <c r="M24" s="52"/>
      <c r="N24" s="52"/>
      <c r="O24" s="52"/>
    </row>
    <row r="25" spans="1:15" ht="1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5" ht="1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ht="1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ht="1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5" ht="1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ht="1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15" ht="1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ht="1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15" ht="1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15" ht="1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15" ht="1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15" ht="1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15" ht="1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ht="1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ht="1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31</vt:i4>
      </vt:variant>
    </vt:vector>
  </HeadingPairs>
  <TitlesOfParts>
    <vt:vector size="31" baseType="lpstr">
      <vt:lpstr>ANEXO_IV-H_JE_por_UO</vt:lpstr>
      <vt:lpstr>VALOR_NORMA_JE_por_UO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2021-05-19T19:34:13Z</dcterms:created>
  <dcterms:modified xsi:type="dcterms:W3CDTF">2021-05-21T21:11:59Z</dcterms:modified>
</cp:coreProperties>
</file>